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Шведова\Documents\Программы\Отчет об исполнении муниципальных программ\2019\"/>
    </mc:Choice>
  </mc:AlternateContent>
  <bookViews>
    <workbookView xWindow="0" yWindow="0" windowWidth="18675" windowHeight="11520"/>
  </bookViews>
  <sheets>
    <sheet name="на 01.07.2019 года" sheetId="1" r:id="rId1"/>
  </sheets>
  <definedNames>
    <definedName name="_xlnm.Print_Area" localSheetId="0">'на 01.07.2019 года'!$A$1:$M$93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9" i="1" l="1"/>
  <c r="M90" i="1"/>
  <c r="L63" i="1"/>
  <c r="K63" i="1"/>
  <c r="M64" i="1"/>
  <c r="K61" i="1"/>
  <c r="K28" i="1"/>
  <c r="M65" i="1" l="1"/>
  <c r="M41" i="1"/>
  <c r="M17" i="1"/>
  <c r="K92" i="1"/>
  <c r="K57" i="1"/>
  <c r="K56" i="1" s="1"/>
  <c r="L78" i="1"/>
  <c r="L77" i="1" s="1"/>
  <c r="K78" i="1"/>
  <c r="K77" i="1" s="1"/>
  <c r="L88" i="1"/>
  <c r="L85" i="1"/>
  <c r="L84" i="1" s="1"/>
  <c r="K85" i="1"/>
  <c r="K84" i="1" s="1"/>
  <c r="L81" i="1"/>
  <c r="L80" i="1" s="1"/>
  <c r="K81" i="1"/>
  <c r="K80" i="1" s="1"/>
  <c r="L76" i="1"/>
  <c r="L74" i="1"/>
  <c r="L73" i="1" s="1"/>
  <c r="K74" i="1"/>
  <c r="K73" i="1" s="1"/>
  <c r="L71" i="1"/>
  <c r="L70" i="1" s="1"/>
  <c r="K71" i="1"/>
  <c r="K70" i="1" s="1"/>
  <c r="L68" i="1"/>
  <c r="L67" i="1" s="1"/>
  <c r="K68" i="1"/>
  <c r="K67" i="1" s="1"/>
  <c r="L62" i="1"/>
  <c r="K62" i="1"/>
  <c r="L57" i="1"/>
  <c r="L56" i="1" s="1"/>
  <c r="L53" i="1"/>
  <c r="L52" i="1" s="1"/>
  <c r="K53" i="1"/>
  <c r="K52" i="1" s="1"/>
  <c r="L48" i="1"/>
  <c r="L47" i="1" s="1"/>
  <c r="K48" i="1"/>
  <c r="K47" i="1" s="1"/>
  <c r="L45" i="1"/>
  <c r="L44" i="1" s="1"/>
  <c r="K45" i="1"/>
  <c r="K44" i="1" s="1"/>
  <c r="L42" i="1"/>
  <c r="K42" i="1"/>
  <c r="L40" i="1"/>
  <c r="K40" i="1"/>
  <c r="L35" i="1"/>
  <c r="L34" i="1" s="1"/>
  <c r="K35" i="1"/>
  <c r="K34" i="1" s="1"/>
  <c r="L32" i="1"/>
  <c r="K32" i="1"/>
  <c r="L30" i="1"/>
  <c r="K30" i="1"/>
  <c r="L27" i="1"/>
  <c r="L26" i="1" s="1"/>
  <c r="K27" i="1"/>
  <c r="K26" i="1" s="1"/>
  <c r="M26" i="1" s="1"/>
  <c r="L24" i="1"/>
  <c r="L23" i="1" s="1"/>
  <c r="K24" i="1"/>
  <c r="K23" i="1" s="1"/>
  <c r="L20" i="1"/>
  <c r="K20" i="1"/>
  <c r="L18" i="1"/>
  <c r="K18" i="1"/>
  <c r="L16" i="1"/>
  <c r="K16" i="1"/>
  <c r="M16" i="1" s="1"/>
  <c r="L13" i="1"/>
  <c r="L12" i="1" s="1"/>
  <c r="K13" i="1"/>
  <c r="K12" i="1" s="1"/>
  <c r="L10" i="1"/>
  <c r="L9" i="1" s="1"/>
  <c r="K10" i="1"/>
  <c r="K9" i="1" s="1"/>
  <c r="M79" i="1"/>
  <c r="K29" i="1" l="1"/>
  <c r="K22" i="1" s="1"/>
  <c r="K89" i="1"/>
  <c r="K88" i="1" s="1"/>
  <c r="K76" i="1"/>
  <c r="L39" i="1"/>
  <c r="L38" i="1" s="1"/>
  <c r="L29" i="1"/>
  <c r="M29" i="1" s="1"/>
  <c r="M92" i="1"/>
  <c r="M78" i="1"/>
  <c r="K39" i="1"/>
  <c r="K38" i="1" s="1"/>
  <c r="K15" i="1"/>
  <c r="L15" i="1"/>
  <c r="M77" i="1"/>
  <c r="L55" i="1"/>
  <c r="K55" i="1"/>
  <c r="M75" i="1"/>
  <c r="L22" i="1" l="1"/>
  <c r="L93" i="1"/>
  <c r="K93" i="1"/>
  <c r="M73" i="1"/>
  <c r="M74" i="1"/>
  <c r="M69" i="1" l="1"/>
  <c r="M58" i="1"/>
  <c r="M51" i="1"/>
  <c r="M25" i="1"/>
  <c r="M31" i="1"/>
  <c r="M28" i="1"/>
  <c r="M19" i="1"/>
  <c r="M21" i="1"/>
  <c r="M20" i="1"/>
  <c r="M18" i="1"/>
  <c r="M68" i="1" l="1"/>
  <c r="M67" i="1"/>
  <c r="M11" i="1" l="1"/>
  <c r="M9" i="1" l="1"/>
  <c r="M10" i="1"/>
  <c r="M86" i="1"/>
  <c r="M59" i="1"/>
  <c r="M40" i="1" l="1"/>
  <c r="M91" i="1"/>
  <c r="M87" i="1"/>
  <c r="M83" i="1"/>
  <c r="M82" i="1"/>
  <c r="M72" i="1"/>
  <c r="M66" i="1"/>
  <c r="M61" i="1"/>
  <c r="M60" i="1"/>
  <c r="M54" i="1"/>
  <c r="M50" i="1"/>
  <c r="M49" i="1"/>
  <c r="M43" i="1"/>
  <c r="M33" i="1"/>
  <c r="M37" i="1"/>
  <c r="M36" i="1"/>
  <c r="M46" i="1"/>
  <c r="M14" i="1"/>
  <c r="M30" i="1"/>
  <c r="M24" i="1"/>
  <c r="M32" i="1" l="1"/>
  <c r="M39" i="1"/>
  <c r="M27" i="1"/>
  <c r="M63" i="1"/>
  <c r="M85" i="1"/>
  <c r="M88" i="1"/>
  <c r="M48" i="1"/>
  <c r="M34" i="1"/>
  <c r="M71" i="1"/>
  <c r="M38" i="1"/>
  <c r="M13" i="1"/>
  <c r="M57" i="1"/>
  <c r="M47" i="1"/>
  <c r="M84" i="1"/>
  <c r="M76" i="1"/>
  <c r="M53" i="1"/>
  <c r="M42" i="1"/>
  <c r="M35" i="1"/>
  <c r="M89" i="1"/>
  <c r="M70" i="1"/>
  <c r="M62" i="1"/>
  <c r="M44" i="1"/>
  <c r="M12" i="1"/>
  <c r="M45" i="1"/>
  <c r="M81" i="1"/>
  <c r="M52" i="1"/>
  <c r="M56" i="1" l="1"/>
  <c r="M23" i="1"/>
  <c r="M15" i="1"/>
  <c r="M55" i="1" l="1"/>
  <c r="M80" i="1"/>
  <c r="M22" i="1"/>
  <c r="M93" i="1" l="1"/>
</calcChain>
</file>

<file path=xl/sharedStrings.xml><?xml version="1.0" encoding="utf-8"?>
<sst xmlns="http://schemas.openxmlformats.org/spreadsheetml/2006/main" count="202" uniqueCount="197">
  <si>
    <t>Организация и проведение физкультурных спортивно-массовых мероприятий</t>
  </si>
  <si>
    <t>Основное мероприятие "Развитие физической культуры и спорта"</t>
  </si>
  <si>
    <t>Обеспечение мероприятий по капитальному ремонту многоквартирных домов</t>
  </si>
  <si>
    <t>Подпрограмма "Проведение капитального ремонта многоквартирных домов, расположенных на территории Ульяновского городского поселения"</t>
  </si>
  <si>
    <t>Основное мероприятие "Капитальный ремонт муниципального жилищного фонда"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</si>
  <si>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</si>
  <si>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Мероприятия по содержанию автомобильных дорог общего пользования местного значения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</si>
  <si>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</si>
  <si>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>Подпрограмма "Газификация Ульяновского городского поселения"</t>
  </si>
  <si>
    <t>Основное мероприятие "Организация газоснабжения"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</si>
  <si>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</si>
  <si>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Подпрограмма "Обеспечение населения Ульяновского городского поселения питьевой водой"</t>
  </si>
  <si>
    <t>Основное мероприятие "Организация водоснабжения"</t>
  </si>
  <si>
    <t>Мероприятия по строительству и реконструкции объектов водоснабжения, водоотведения и очистки сточных вод</t>
  </si>
  <si>
    <t>Мероприятия направленные на безаварийную работу объектов водоснабжения, водоотведения и очистки сточных вод</t>
  </si>
  <si>
    <t>Подпрограмма "Энергосбережение и повышение энергоэффективности на территории Ульяновского городского поселения"</t>
  </si>
  <si>
    <t>Мероприятия по повышению надежности и энергетической эффективности</t>
  </si>
  <si>
    <t>Мероприятия по содержанию объектов имущества муниципальной казны и приватизации муниципального имущества</t>
  </si>
  <si>
    <t>Основное мероприятие "Содержание и ремонт муниципальных жилых помещений"</t>
  </si>
  <si>
    <t>Мероприятия в области жилищного хозяйства</t>
  </si>
  <si>
    <t>Основное мероприятие "Охрана окружающей среды"</t>
  </si>
  <si>
    <t>Мероприятия по организации сбора и вывоза бытовых отходов</t>
  </si>
  <si>
    <t>Организация отдыха и оздоровления детей и подростков</t>
  </si>
  <si>
    <t>ИТОГО по муниципальным программам</t>
  </si>
  <si>
    <t>УТВЕРЖДАЮ:</t>
  </si>
  <si>
    <t>Глава администрации Ульяновского городского поселения Тосненского района Ленинградской области</t>
  </si>
  <si>
    <t>Процент исполнения, %</t>
  </si>
  <si>
    <t>Наименование муниципальной программы / подпрограммы / основного мероприятия / направления расходов</t>
  </si>
  <si>
    <t>КЦСР</t>
  </si>
  <si>
    <t>Подпрограмма "Управление и распоряжение муниципальным имуществом"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</si>
  <si>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</si>
  <si>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 xml:space="preserve">Мероприятия в области пожарной безопасности </t>
  </si>
  <si>
    <t>Подпрограмма "Профилактика терроризма и экстремизма, минимизация и (или) ликвидация последствий проявления терроризма и экстремизма на территории Ульяновского городского поселения Тосненского района Ленинградской области"</t>
  </si>
  <si>
    <t>Основное мероприятие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</si>
  <si>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</si>
  <si>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Мероприятия по капитальному ремонту и ремонту автомобильных дорог общего пользования местного значения</t>
  </si>
  <si>
    <t xml:space="preserve">Мероприятия по обслуживанию объектов газификации </t>
  </si>
  <si>
    <t>Муниципальная программа "Охрана окружающей среды в  Ульяновском городском поселении Тосненского района Ленинградской области на 2017-2019 годы"</t>
  </si>
  <si>
    <t>Муниципальная программа "Строительство и поддержание в надлежащем состоянии детских игровых и спортивных площадок на территории Ульяновского городского поселения Тосненского района Ленинградской области в 2015-2019 годах"</t>
  </si>
  <si>
    <t>Основное мероприятие "Строительство и поддержание в надлежащем состоянии детских игровых и спортивных площадок"</t>
  </si>
  <si>
    <t>Муниципальная программа "Развитие молодежной политики в Ульяновском городском поселении Тосненского района Ленинградской области на 2017-2020 годы"</t>
  </si>
  <si>
    <t>Муниципальная программа "Развитие физической культуры и спорта в Ульяновском городском поселении Тосненского района Ленинградской области на 2017-2020 годы"</t>
  </si>
  <si>
    <t>Основное мероприятие "Развитие культуры на территории поселения"</t>
  </si>
  <si>
    <t>Расходы на обеспечение деятельности муниципальных казенных учреждений</t>
  </si>
  <si>
    <t>__________________________________ К.И. Камалетдинов</t>
  </si>
  <si>
    <t>Муниципальная программа "Повышение квалификации кадров администрации Ульяновского городского поселения Тосненского района Ленинградской области на 2018-2022 годы"</t>
  </si>
  <si>
    <t>Основное мероприятие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</si>
  <si>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</si>
  <si>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>Подпрограмма "Теплоснабжение Ульяновского городского поселения"</t>
  </si>
  <si>
    <t>Основное мероприятие "Организация теплоснабжения"</t>
  </si>
  <si>
    <t>Муниципальная программа «Содействие участию населения в осуществлении местного самоуправления в иных формах на территории Ульяновского городского поселения Тосненского района Ленинградской области на 2018 -2022 годы»</t>
  </si>
  <si>
    <t>Основное мероприятие "Поддержка проектов местных инициатив граждан"</t>
  </si>
  <si>
    <t>Ремонт автомобильных дорог общего пользования местного значения</t>
  </si>
  <si>
    <t>Обеспечение стимулирующих выплат работникам муниципальных учреждений культуры Ленинградской области</t>
  </si>
  <si>
    <t>Основное мероприятие "Поддержка граждан, нуждающихся в улучшении жилищных условий, на основе принципов ипотечного кредитования"</t>
  </si>
  <si>
    <t>Муниципальная программа "Поддержка отдельных категорий граждан, нуждающихся в улучшении жилищных условий, в Ульяновском городском поселении Тосненского района Ленинградской области на 2019-2023 годы"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</si>
  <si>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</si>
  <si>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Основное мероприятие "Жилье для молодежи"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</si>
  <si>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</si>
  <si>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Основное мероприятие "Оказание поддержки гражданам, пострадавшим в результате пожара муниципального жилищного фонда"</t>
  </si>
  <si>
    <t>Оказание поддержки гражданам, пострадавшим в результате пожара муниципального жилищного фонда</t>
  </si>
  <si>
    <t>Муниципальная программа "Обеспечение качественным жильем граждан в Ульяновском городском поселении Тосненского района Ленинградской области на 2019-2023 годы"</t>
  </si>
  <si>
    <t>Подпрограмма "Переселение граждан из аварийного жилищного фонда Ульяновского городского поселения"</t>
  </si>
  <si>
    <t xml:space="preserve">Основное мероприятия "Переселение граждан из аварийного жилищного фонда" </t>
  </si>
  <si>
    <t>Подпрограмма "Содержание и ремонт муниципальных помещений"</t>
  </si>
  <si>
    <t>Основное мероприятие "Содержание и ремонт муниципальных нежилых помещений"</t>
  </si>
  <si>
    <t>Переселение граждан из аварийного жилищного фонда</t>
  </si>
  <si>
    <t>Муниципальная программа "Развитие культуры в Ульяновском городском поселении Тосненского района Ленинградской области на 2019-2023 годы"</t>
  </si>
  <si>
    <t>Муниципальная программа "Безопасность в  Ульяновском городском поселении Тосненского района Ленинградской области на 2019-2023 годы"</t>
  </si>
  <si>
    <t xml:space="preserve"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 </t>
  </si>
  <si>
    <t xml:space="preserve">Основное мероприятие "Обеспечения пожарной безопасности" </t>
  </si>
  <si>
    <t>Мероприятия, направленные на противодействие терроризму и экстремизму</t>
  </si>
  <si>
    <t>Муниципальная программа "Развитие автомобильных дорог в Ульяновском городском поселении Тосненского района Ленинградской области на 2019-2023 годы"</t>
  </si>
  <si>
    <t xml:space="preserve">Мероприятия по благоустройству территории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</si>
  <si>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Ульяновском городском поселении Тосненского района Ленинградской области на 2019-2023 годы"</t>
  </si>
  <si>
    <t>Мероприятия по строительству и реконструкции  объектов  теплоснабжения</t>
  </si>
  <si>
    <t>Основное мероприятие "Реализация энергосберегающих мероприятий"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</si>
  <si>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</si>
  <si>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Муниципальная программа "Управление муниципальным имуществом Ульяновского городского поселения Тосненского района Ленинградской области на 2019-2023 годы"</t>
  </si>
  <si>
    <t>Основное мероприятие "Развитие молодежной политики"</t>
  </si>
  <si>
    <t>Мероприятия в сфере молодежной политики</t>
  </si>
  <si>
    <t>Муниципальная программа "Формирование комфортной городской среды на территории Ульяновского городского поселения на 2018-2022 годы"</t>
  </si>
  <si>
    <t>Основное мероприятие "Формирование комфортной городской среды"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</si>
  <si>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</si>
  <si>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№ п / п</t>
  </si>
  <si>
    <t>1.1</t>
  </si>
  <si>
    <t>1.1.1</t>
  </si>
  <si>
    <t>2.1</t>
  </si>
  <si>
    <t>2.1.1</t>
  </si>
  <si>
    <t>3.1</t>
  </si>
  <si>
    <t>3.1.1</t>
  </si>
  <si>
    <t>3.2</t>
  </si>
  <si>
    <t>3.2.1</t>
  </si>
  <si>
    <t>3.3</t>
  </si>
  <si>
    <t>3.3.1</t>
  </si>
  <si>
    <t>4.1</t>
  </si>
  <si>
    <t>4.1.1</t>
  </si>
  <si>
    <t>4.1.1.1</t>
  </si>
  <si>
    <t>4.2</t>
  </si>
  <si>
    <t>4.2.1</t>
  </si>
  <si>
    <t>4.2.1.1</t>
  </si>
  <si>
    <t>4.3</t>
  </si>
  <si>
    <t>4.3.1</t>
  </si>
  <si>
    <t>4.3.1.1</t>
  </si>
  <si>
    <t>4.3.2</t>
  </si>
  <si>
    <t>4.3.2.1</t>
  </si>
  <si>
    <t>5.1</t>
  </si>
  <si>
    <t>5.1.1</t>
  </si>
  <si>
    <t>5.1.2</t>
  </si>
  <si>
    <t>6.1</t>
  </si>
  <si>
    <t>6.1.1</t>
  </si>
  <si>
    <t>6.2.1</t>
  </si>
  <si>
    <t>6.2.1.1</t>
  </si>
  <si>
    <t>6.1.1.1</t>
  </si>
  <si>
    <t>6.2</t>
  </si>
  <si>
    <t>6.1.2</t>
  </si>
  <si>
    <t>6.1.2.1</t>
  </si>
  <si>
    <t>7.1</t>
  </si>
  <si>
    <t>7.1.1</t>
  </si>
  <si>
    <t>7.1.2</t>
  </si>
  <si>
    <t>7.1.3</t>
  </si>
  <si>
    <t>8.1</t>
  </si>
  <si>
    <t>8.1.1</t>
  </si>
  <si>
    <t>9.1</t>
  </si>
  <si>
    <t>9.1.1</t>
  </si>
  <si>
    <t>9.1.1.1</t>
  </si>
  <si>
    <t>9.1.1.2</t>
  </si>
  <si>
    <t>9.1.1.3</t>
  </si>
  <si>
    <t>9.1.1.4</t>
  </si>
  <si>
    <t>9.2</t>
  </si>
  <si>
    <t>9.2.1</t>
  </si>
  <si>
    <t>9.2.1.1</t>
  </si>
  <si>
    <t>9.2.1.2</t>
  </si>
  <si>
    <t>9.3</t>
  </si>
  <si>
    <t>9.3.1</t>
  </si>
  <si>
    <t>9.3.1.1</t>
  </si>
  <si>
    <t>9.4</t>
  </si>
  <si>
    <t>9.4.1</t>
  </si>
  <si>
    <t>9.4.1.1</t>
  </si>
  <si>
    <t>10.1</t>
  </si>
  <si>
    <t>10.1.1</t>
  </si>
  <si>
    <t>11.1</t>
  </si>
  <si>
    <t>11.1.1</t>
  </si>
  <si>
    <t>12.1</t>
  </si>
  <si>
    <t>12.1.1</t>
  </si>
  <si>
    <t>12.1.2</t>
  </si>
  <si>
    <t>13.1</t>
  </si>
  <si>
    <t>13.1.1</t>
  </si>
  <si>
    <t>13.1.2</t>
  </si>
  <si>
    <t>14</t>
  </si>
  <si>
    <t>14.1</t>
  </si>
  <si>
    <t>14.1.1</t>
  </si>
  <si>
    <t>14.1.2</t>
  </si>
  <si>
    <t>Объем финансирования на 2019 год, руб.</t>
  </si>
  <si>
    <t>Профинансировано за отчетный период, руб.</t>
  </si>
  <si>
    <t>02 0 01 12320</t>
  </si>
  <si>
    <t>04 0 01 13300</t>
  </si>
  <si>
    <t>05 0 01 S0740</t>
  </si>
  <si>
    <t>05 0 02 S0750</t>
  </si>
  <si>
    <t>05 0 03 S0800</t>
  </si>
  <si>
    <t>06 1 01 96010</t>
  </si>
  <si>
    <t>06 2 01 S0770</t>
  </si>
  <si>
    <t>06 3 01 13770</t>
  </si>
  <si>
    <t>06 3 02 10290</t>
  </si>
  <si>
    <t>07 0 01 00160</t>
  </si>
  <si>
    <t>07 0 01 S0360</t>
  </si>
  <si>
    <t>08 1 01 11570</t>
  </si>
  <si>
    <t>08 1 02 11620</t>
  </si>
  <si>
    <t>08 2 01 13430</t>
  </si>
  <si>
    <t>10 0 01 10100</t>
  </si>
  <si>
    <t>10 0 01 10110</t>
  </si>
  <si>
    <t>10 0 01 S0140</t>
  </si>
  <si>
    <t>12 0 01 13280</t>
  </si>
  <si>
    <t>13 1 01 04200</t>
  </si>
  <si>
    <t>13 1 01 13180</t>
  </si>
  <si>
    <t>13 1 01 13200</t>
  </si>
  <si>
    <t>13 1 01 S0200</t>
  </si>
  <si>
    <t>13 2 01 14260</t>
  </si>
  <si>
    <t>13 2 01 S0250</t>
  </si>
  <si>
    <t>13 3 01 13160</t>
  </si>
  <si>
    <t>13 4 01 13180</t>
  </si>
  <si>
    <t>15 0 01 S4660</t>
  </si>
  <si>
    <t>18 1 01 10290</t>
  </si>
  <si>
    <t xml:space="preserve">Основное мероприятие "Содержание объектов имущества муниципальной казны и приватизация муниципального имущества" </t>
  </si>
  <si>
    <t>11.1.1.1</t>
  </si>
  <si>
    <t>19 0 01 13280</t>
  </si>
  <si>
    <t>19 0 01 13320</t>
  </si>
  <si>
    <t>20 0 01 11680</t>
  </si>
  <si>
    <t>20 0 01 12290</t>
  </si>
  <si>
    <t>27 0 01 10130</t>
  </si>
  <si>
    <t>27 0 01 L5550</t>
  </si>
  <si>
    <t>9.2.1.3</t>
  </si>
  <si>
    <t>13 2 01 14250</t>
  </si>
  <si>
    <t>14.1.3</t>
  </si>
  <si>
    <t>Мероприятия по благоустройству территории</t>
  </si>
  <si>
    <t>27 0 01 13280</t>
  </si>
  <si>
    <t>Сводный оперативный отчет о выполнении муниципальных программ Ульяновского городского поселения Тосненского района Ленинградской области за январь-июнь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</si>
</sst>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7" fillId="0" borderId="0" xfId="0" applyFont="1" applyAlignment="1"/>
    <xf numFmtId="0" fontId="0" fillId="7" borderId="1" xfId="0" applyFill="1" applyBorder="1"/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43" fontId="2" fillId="4" borderId="1" xfId="0" applyNumberFormat="1" applyFont="1" applyFill="1" applyBorder="1" applyAlignment="1">
      <alignment vertical="center"/>
    </xf>
    <xf numFmtId="10" fontId="2" fillId="4" borderId="1" xfId="0" applyNumberFormat="1" applyFont="1" applyFill="1" applyBorder="1" applyAlignment="1">
      <alignment vertical="center"/>
    </xf>
    <xf numFmtId="49" fontId="0" fillId="0" borderId="1" xfId="0" applyNumberFormat="1" applyBorder="1" applyAlignment="1">
      <alignment vertical="center"/>
    </xf>
    <xf numFmtId="43" fontId="1" fillId="0" borderId="1" xfId="0" applyNumberFormat="1" applyFont="1" applyBorder="1" applyAlignment="1">
      <alignment vertical="center" wrapText="1"/>
    </xf>
    <xf numFmtId="10" fontId="0" fillId="3" borderId="1" xfId="0" applyNumberFormat="1" applyFont="1" applyFill="1" applyBorder="1" applyAlignment="1">
      <alignment vertical="center"/>
    </xf>
    <xf numFmtId="43" fontId="2" fillId="4" borderId="1" xfId="0" applyNumberFormat="1" applyFont="1" applyFill="1" applyBorder="1" applyAlignment="1">
      <alignment vertical="center" wrapText="1"/>
    </xf>
    <xf numFmtId="43" fontId="1" fillId="3" borderId="1" xfId="0" applyNumberFormat="1" applyFont="1" applyFill="1" applyBorder="1" applyAlignment="1">
      <alignment vertical="center" wrapText="1"/>
    </xf>
    <xf numFmtId="43" fontId="1" fillId="0" borderId="1" xfId="0" applyNumberFormat="1" applyFont="1" applyBorder="1" applyAlignment="1">
      <alignment vertical="center"/>
    </xf>
    <xf numFmtId="10" fontId="3" fillId="2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43" fontId="9" fillId="2" borderId="1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3" fontId="4" fillId="2" borderId="1" xfId="0" applyNumberFormat="1" applyFont="1" applyFill="1" applyBorder="1" applyAlignment="1">
      <alignment vertical="center"/>
    </xf>
    <xf numFmtId="49" fontId="11" fillId="6" borderId="1" xfId="0" applyNumberFormat="1" applyFont="1" applyFill="1" applyBorder="1" applyAlignment="1">
      <alignment vertical="center"/>
    </xf>
    <xf numFmtId="43" fontId="12" fillId="6" borderId="1" xfId="0" applyNumberFormat="1" applyFont="1" applyFill="1" applyBorder="1" applyAlignment="1">
      <alignment vertical="center"/>
    </xf>
    <xf numFmtId="10" fontId="11" fillId="6" borderId="1" xfId="0" applyNumberFormat="1" applyFont="1" applyFill="1" applyBorder="1" applyAlignment="1">
      <alignment vertical="center"/>
    </xf>
    <xf numFmtId="43" fontId="12" fillId="6" borderId="1" xfId="0" applyNumberFormat="1" applyFont="1" applyFill="1" applyBorder="1" applyAlignment="1">
      <alignment vertical="center" wrapText="1"/>
    </xf>
    <xf numFmtId="49" fontId="8" fillId="5" borderId="1" xfId="0" applyNumberFormat="1" applyFont="1" applyFill="1" applyBorder="1" applyAlignment="1">
      <alignment vertical="center"/>
    </xf>
    <xf numFmtId="43" fontId="10" fillId="5" borderId="1" xfId="0" applyNumberFormat="1" applyFont="1" applyFill="1" applyBorder="1" applyAlignment="1">
      <alignment vertical="center" wrapText="1"/>
    </xf>
    <xf numFmtId="10" fontId="8" fillId="5" borderId="1" xfId="0" applyNumberFormat="1" applyFont="1" applyFill="1" applyBorder="1" applyAlignment="1">
      <alignment vertical="center"/>
    </xf>
    <xf numFmtId="43" fontId="10" fillId="5" borderId="1" xfId="0" applyNumberFormat="1" applyFont="1" applyFill="1" applyBorder="1" applyAlignment="1">
      <alignment vertical="center"/>
    </xf>
    <xf numFmtId="0" fontId="12" fillId="6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/>
    <xf numFmtId="164" fontId="6" fillId="0" borderId="0" xfId="1" applyFont="1" applyFill="1" applyAlignment="1">
      <alignment horizontal="justify"/>
    </xf>
    <xf numFmtId="0" fontId="0" fillId="0" borderId="0" xfId="0" applyAlignment="1"/>
    <xf numFmtId="0" fontId="0" fillId="7" borderId="1" xfId="0" applyFill="1" applyBorder="1" applyAlignment="1">
      <alignment vertical="center" wrapText="1"/>
    </xf>
    <xf numFmtId="0" fontId="11" fillId="6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0" borderId="5" xfId="0" applyFont="1" applyBorder="1" applyAlignment="1">
      <alignment wrapText="1"/>
    </xf>
    <xf numFmtId="0" fontId="0" fillId="0" borderId="5" xfId="0" applyBorder="1" applyAlignment="1"/>
    <xf numFmtId="0" fontId="3" fillId="2" borderId="1" xfId="0" applyFont="1" applyFill="1" applyBorder="1" applyAlignment="1">
      <alignment horizontal="right" vertical="center" wrapText="1"/>
    </xf>
    <xf numFmtId="0" fontId="12" fillId="6" borderId="2" xfId="0" applyFont="1" applyFill="1" applyBorder="1" applyAlignment="1">
      <alignment vertical="center" wrapText="1"/>
    </xf>
    <xf numFmtId="0" fontId="12" fillId="6" borderId="3" xfId="0" applyFont="1" applyFill="1" applyBorder="1" applyAlignment="1">
      <alignment vertical="center" wrapText="1"/>
    </xf>
    <xf numFmtId="0" fontId="12" fillId="6" borderId="4" xfId="0" applyFont="1" applyFill="1" applyBorder="1" applyAlignment="1">
      <alignment vertical="center" wrapText="1"/>
    </xf>
  </cellXfs>
  <cellStyles count="2">
    <cellStyle name="Обычный" xfId="0" builtinId="0"/>
    <cellStyle name="Финансовый_Приложения 2,3-расходы (август 2010)" xfId="1"/>
  </cellStyles>
  <dxfs count="0"/>
  <tableStyles count="0" defaultTableStyle="TableStyleMedium2" defaultPivotStyle="PivotStyleLight16"/>
  <colors>
    <mruColors>
      <color rgb="FFFF99CC"/>
      <color rgb="FFFFFF99"/>
      <color rgb="FF339966"/>
      <color rgb="FF6699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6"/>
  <sheetViews>
    <sheetView tabSelected="1" view="pageBreakPreview" zoomScaleNormal="100" zoomScaleSheetLayoutView="100" workbookViewId="0"/>
  </sheetViews>
  <sheetFormatPr defaultRowHeight="15" x14ac:dyDescent="0.25"/>
  <cols>
    <col min="2" max="9" width="10.7109375" customWidth="1"/>
    <col min="10" max="10" width="13.7109375" customWidth="1"/>
    <col min="11" max="12" width="18.7109375" customWidth="1"/>
    <col min="13" max="13" width="17.7109375" customWidth="1"/>
    <col min="14" max="14" width="18.5703125" customWidth="1"/>
  </cols>
  <sheetData>
    <row r="2" spans="1:13" x14ac:dyDescent="0.25">
      <c r="K2" s="34" t="s">
        <v>24</v>
      </c>
      <c r="L2" s="35"/>
      <c r="M2" s="35"/>
    </row>
    <row r="3" spans="1:13" ht="15" customHeight="1" x14ac:dyDescent="0.25">
      <c r="K3" s="32" t="s">
        <v>25</v>
      </c>
      <c r="L3" s="32"/>
      <c r="M3" s="32"/>
    </row>
    <row r="4" spans="1:13" ht="15" customHeight="1" x14ac:dyDescent="0.25">
      <c r="K4" s="32"/>
      <c r="L4" s="32"/>
      <c r="M4" s="32"/>
    </row>
    <row r="5" spans="1:13" x14ac:dyDescent="0.25">
      <c r="K5" s="33" t="s">
        <v>44</v>
      </c>
      <c r="L5" s="33"/>
      <c r="M5" s="33"/>
    </row>
    <row r="6" spans="1:13" x14ac:dyDescent="0.25">
      <c r="K6" s="2"/>
      <c r="L6" s="2"/>
      <c r="M6" s="2"/>
    </row>
    <row r="7" spans="1:13" ht="33" customHeight="1" x14ac:dyDescent="0.25">
      <c r="A7" s="44" t="s">
        <v>196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45" x14ac:dyDescent="0.25">
      <c r="A8" s="3" t="s">
        <v>84</v>
      </c>
      <c r="B8" s="36" t="s">
        <v>27</v>
      </c>
      <c r="C8" s="36"/>
      <c r="D8" s="36"/>
      <c r="E8" s="36"/>
      <c r="F8" s="36"/>
      <c r="G8" s="36"/>
      <c r="H8" s="36"/>
      <c r="I8" s="36"/>
      <c r="J8" s="4" t="s">
        <v>28</v>
      </c>
      <c r="K8" s="5" t="s">
        <v>153</v>
      </c>
      <c r="L8" s="5" t="s">
        <v>154</v>
      </c>
      <c r="M8" s="5" t="s">
        <v>26</v>
      </c>
    </row>
    <row r="9" spans="1:13" ht="45" customHeight="1" x14ac:dyDescent="0.25">
      <c r="A9" s="15">
        <v>1</v>
      </c>
      <c r="B9" s="29" t="s">
        <v>45</v>
      </c>
      <c r="C9" s="29"/>
      <c r="D9" s="29"/>
      <c r="E9" s="29"/>
      <c r="F9" s="29"/>
      <c r="G9" s="29"/>
      <c r="H9" s="29"/>
      <c r="I9" s="29"/>
      <c r="J9" s="6"/>
      <c r="K9" s="6">
        <f t="shared" ref="K9:L10" si="0">K10</f>
        <v>184400</v>
      </c>
      <c r="L9" s="6">
        <f t="shared" si="0"/>
        <v>0</v>
      </c>
      <c r="M9" s="7">
        <f>L9/K9</f>
        <v>0</v>
      </c>
    </row>
    <row r="10" spans="1:13" ht="75" customHeight="1" x14ac:dyDescent="0.25">
      <c r="A10" s="19" t="s">
        <v>85</v>
      </c>
      <c r="B10" s="27" t="s">
        <v>46</v>
      </c>
      <c r="C10" s="37"/>
      <c r="D10" s="37"/>
      <c r="E10" s="37"/>
      <c r="F10" s="37"/>
      <c r="G10" s="37"/>
      <c r="H10" s="37"/>
      <c r="I10" s="37"/>
      <c r="J10" s="20"/>
      <c r="K10" s="20">
        <f t="shared" si="0"/>
        <v>184400</v>
      </c>
      <c r="L10" s="20">
        <f t="shared" si="0"/>
        <v>0</v>
      </c>
      <c r="M10" s="21">
        <f t="shared" ref="M10:M11" si="1">L10/K10</f>
        <v>0</v>
      </c>
    </row>
    <row r="11" spans="1:13" ht="45" customHeight="1" x14ac:dyDescent="0.25">
      <c r="A11" s="8" t="s">
        <v>86</v>
      </c>
      <c r="B11" s="28" t="s">
        <v>47</v>
      </c>
      <c r="C11" s="28"/>
      <c r="D11" s="28"/>
      <c r="E11" s="28"/>
      <c r="F11" s="28"/>
      <c r="G11" s="28"/>
      <c r="H11" s="28"/>
      <c r="I11" s="28"/>
      <c r="J11" s="9" t="s">
        <v>155</v>
      </c>
      <c r="K11" s="9">
        <v>184400</v>
      </c>
      <c r="L11" s="9">
        <v>0</v>
      </c>
      <c r="M11" s="10">
        <f t="shared" si="1"/>
        <v>0</v>
      </c>
    </row>
    <row r="12" spans="1:13" ht="30" customHeight="1" x14ac:dyDescent="0.25">
      <c r="A12" s="15">
        <v>2</v>
      </c>
      <c r="B12" s="29" t="s">
        <v>41</v>
      </c>
      <c r="C12" s="29"/>
      <c r="D12" s="29"/>
      <c r="E12" s="29"/>
      <c r="F12" s="29"/>
      <c r="G12" s="29"/>
      <c r="H12" s="29"/>
      <c r="I12" s="38"/>
      <c r="J12" s="6"/>
      <c r="K12" s="6">
        <f t="shared" ref="K12:L13" si="2">K13</f>
        <v>415000</v>
      </c>
      <c r="L12" s="6">
        <f t="shared" si="2"/>
        <v>114290</v>
      </c>
      <c r="M12" s="7">
        <f>L12/K12</f>
        <v>0.27539759036144579</v>
      </c>
    </row>
    <row r="13" spans="1:13" ht="15" customHeight="1" x14ac:dyDescent="0.25">
      <c r="A13" s="19" t="s">
        <v>87</v>
      </c>
      <c r="B13" s="27" t="s">
        <v>1</v>
      </c>
      <c r="C13" s="37"/>
      <c r="D13" s="37"/>
      <c r="E13" s="37"/>
      <c r="F13" s="37"/>
      <c r="G13" s="37"/>
      <c r="H13" s="37"/>
      <c r="I13" s="37"/>
      <c r="J13" s="20"/>
      <c r="K13" s="20">
        <f t="shared" si="2"/>
        <v>415000</v>
      </c>
      <c r="L13" s="20">
        <f t="shared" si="2"/>
        <v>114290</v>
      </c>
      <c r="M13" s="21">
        <f t="shared" ref="M13:M66" si="3">L13/K13</f>
        <v>0.27539759036144579</v>
      </c>
    </row>
    <row r="14" spans="1:13" x14ac:dyDescent="0.25">
      <c r="A14" s="8" t="s">
        <v>88</v>
      </c>
      <c r="B14" s="28" t="s">
        <v>0</v>
      </c>
      <c r="C14" s="28"/>
      <c r="D14" s="28"/>
      <c r="E14" s="28"/>
      <c r="F14" s="28"/>
      <c r="G14" s="28"/>
      <c r="H14" s="28"/>
      <c r="I14" s="28"/>
      <c r="J14" s="9" t="s">
        <v>156</v>
      </c>
      <c r="K14" s="9">
        <v>415000</v>
      </c>
      <c r="L14" s="9">
        <v>114290</v>
      </c>
      <c r="M14" s="10">
        <f t="shared" si="3"/>
        <v>0.27539759036144579</v>
      </c>
    </row>
    <row r="15" spans="1:13" ht="45" customHeight="1" x14ac:dyDescent="0.25">
      <c r="A15" s="15">
        <v>3</v>
      </c>
      <c r="B15" s="29" t="s">
        <v>55</v>
      </c>
      <c r="C15" s="29"/>
      <c r="D15" s="29"/>
      <c r="E15" s="29"/>
      <c r="F15" s="29"/>
      <c r="G15" s="29"/>
      <c r="H15" s="29"/>
      <c r="I15" s="29"/>
      <c r="J15" s="11"/>
      <c r="K15" s="11">
        <f t="shared" ref="K15:L15" si="4">K16+K18+K20</f>
        <v>34000</v>
      </c>
      <c r="L15" s="11">
        <f t="shared" si="4"/>
        <v>0</v>
      </c>
      <c r="M15" s="7">
        <f t="shared" si="3"/>
        <v>0</v>
      </c>
    </row>
    <row r="16" spans="1:13" ht="30" customHeight="1" x14ac:dyDescent="0.25">
      <c r="A16" s="19" t="s">
        <v>89</v>
      </c>
      <c r="B16" s="27" t="s">
        <v>54</v>
      </c>
      <c r="C16" s="27"/>
      <c r="D16" s="27"/>
      <c r="E16" s="27"/>
      <c r="F16" s="27"/>
      <c r="G16" s="27"/>
      <c r="H16" s="27"/>
      <c r="I16" s="27"/>
      <c r="J16" s="22"/>
      <c r="K16" s="22">
        <f t="shared" ref="K16:L16" si="5">K17</f>
        <v>34000</v>
      </c>
      <c r="L16" s="22">
        <f t="shared" si="5"/>
        <v>0</v>
      </c>
      <c r="M16" s="21">
        <f t="shared" si="3"/>
        <v>0</v>
      </c>
    </row>
    <row r="17" spans="1:13" ht="30" customHeight="1" x14ac:dyDescent="0.25">
      <c r="A17" s="8" t="s">
        <v>90</v>
      </c>
      <c r="B17" s="28" t="s">
        <v>56</v>
      </c>
      <c r="C17" s="28"/>
      <c r="D17" s="28"/>
      <c r="E17" s="28"/>
      <c r="F17" s="28"/>
      <c r="G17" s="28"/>
      <c r="H17" s="28"/>
      <c r="I17" s="28"/>
      <c r="J17" s="9" t="s">
        <v>157</v>
      </c>
      <c r="K17" s="9">
        <v>34000</v>
      </c>
      <c r="L17" s="9">
        <v>0</v>
      </c>
      <c r="M17" s="10">
        <f t="shared" ref="M17" si="6">L17/K17</f>
        <v>0</v>
      </c>
    </row>
    <row r="18" spans="1:13" ht="15" hidden="1" customHeight="1" x14ac:dyDescent="0.25">
      <c r="A18" s="19" t="s">
        <v>91</v>
      </c>
      <c r="B18" s="27" t="s">
        <v>57</v>
      </c>
      <c r="C18" s="27"/>
      <c r="D18" s="27"/>
      <c r="E18" s="27"/>
      <c r="F18" s="27"/>
      <c r="G18" s="27"/>
      <c r="H18" s="27"/>
      <c r="I18" s="27"/>
      <c r="J18" s="22"/>
      <c r="K18" s="22">
        <f t="shared" ref="K18:L18" si="7">K19</f>
        <v>0</v>
      </c>
      <c r="L18" s="22">
        <f t="shared" si="7"/>
        <v>0</v>
      </c>
      <c r="M18" s="21" t="e">
        <f t="shared" si="3"/>
        <v>#DIV/0!</v>
      </c>
    </row>
    <row r="19" spans="1:13" ht="60" hidden="1" customHeight="1" x14ac:dyDescent="0.25">
      <c r="A19" s="8" t="s">
        <v>92</v>
      </c>
      <c r="B19" s="28" t="s">
        <v>58</v>
      </c>
      <c r="C19" s="28"/>
      <c r="D19" s="28"/>
      <c r="E19" s="28"/>
      <c r="F19" s="28"/>
      <c r="G19" s="28"/>
      <c r="H19" s="28"/>
      <c r="I19" s="28"/>
      <c r="J19" s="9" t="s">
        <v>158</v>
      </c>
      <c r="K19" s="9">
        <v>0</v>
      </c>
      <c r="L19" s="9">
        <v>0</v>
      </c>
      <c r="M19" s="10" t="e">
        <f t="shared" si="3"/>
        <v>#DIV/0!</v>
      </c>
    </row>
    <row r="20" spans="1:13" ht="30" hidden="1" customHeight="1" x14ac:dyDescent="0.25">
      <c r="A20" s="19" t="s">
        <v>93</v>
      </c>
      <c r="B20" s="27" t="s">
        <v>59</v>
      </c>
      <c r="C20" s="27"/>
      <c r="D20" s="27"/>
      <c r="E20" s="27"/>
      <c r="F20" s="27"/>
      <c r="G20" s="27"/>
      <c r="H20" s="27"/>
      <c r="I20" s="27"/>
      <c r="J20" s="22"/>
      <c r="K20" s="22">
        <f t="shared" ref="K20:L20" si="8">K21</f>
        <v>0</v>
      </c>
      <c r="L20" s="22">
        <f t="shared" si="8"/>
        <v>0</v>
      </c>
      <c r="M20" s="21" t="e">
        <f t="shared" si="3"/>
        <v>#DIV/0!</v>
      </c>
    </row>
    <row r="21" spans="1:13" ht="30" hidden="1" customHeight="1" x14ac:dyDescent="0.25">
      <c r="A21" s="8" t="s">
        <v>94</v>
      </c>
      <c r="B21" s="28" t="s">
        <v>60</v>
      </c>
      <c r="C21" s="28"/>
      <c r="D21" s="28"/>
      <c r="E21" s="28"/>
      <c r="F21" s="28"/>
      <c r="G21" s="28"/>
      <c r="H21" s="28"/>
      <c r="I21" s="28"/>
      <c r="J21" s="9" t="s">
        <v>159</v>
      </c>
      <c r="K21" s="9">
        <v>0</v>
      </c>
      <c r="L21" s="9">
        <v>0</v>
      </c>
      <c r="M21" s="10" t="e">
        <f t="shared" si="3"/>
        <v>#DIV/0!</v>
      </c>
    </row>
    <row r="22" spans="1:13" ht="45" customHeight="1" x14ac:dyDescent="0.25">
      <c r="A22" s="15">
        <v>4</v>
      </c>
      <c r="B22" s="29" t="s">
        <v>61</v>
      </c>
      <c r="C22" s="29"/>
      <c r="D22" s="29"/>
      <c r="E22" s="29"/>
      <c r="F22" s="29"/>
      <c r="G22" s="29"/>
      <c r="H22" s="29"/>
      <c r="I22" s="29"/>
      <c r="J22" s="11"/>
      <c r="K22" s="11">
        <f t="shared" ref="K22:L22" si="9">K23+K26+K29</f>
        <v>3335000</v>
      </c>
      <c r="L22" s="11">
        <f t="shared" si="9"/>
        <v>387033.7</v>
      </c>
      <c r="M22" s="7">
        <f t="shared" si="3"/>
        <v>0.116052083958021</v>
      </c>
    </row>
    <row r="23" spans="1:13" ht="30" customHeight="1" x14ac:dyDescent="0.25">
      <c r="A23" s="23" t="s">
        <v>95</v>
      </c>
      <c r="B23" s="30" t="s">
        <v>3</v>
      </c>
      <c r="C23" s="30"/>
      <c r="D23" s="30"/>
      <c r="E23" s="30"/>
      <c r="F23" s="30"/>
      <c r="G23" s="30"/>
      <c r="H23" s="30"/>
      <c r="I23" s="30"/>
      <c r="J23" s="24"/>
      <c r="K23" s="24">
        <f t="shared" ref="K23:L24" si="10">K24</f>
        <v>815000</v>
      </c>
      <c r="L23" s="24">
        <f t="shared" si="10"/>
        <v>339221.2</v>
      </c>
      <c r="M23" s="25">
        <f t="shared" si="3"/>
        <v>0.41622233128834357</v>
      </c>
    </row>
    <row r="24" spans="1:13" ht="15" customHeight="1" x14ac:dyDescent="0.25">
      <c r="A24" s="19" t="s">
        <v>96</v>
      </c>
      <c r="B24" s="27" t="s">
        <v>4</v>
      </c>
      <c r="C24" s="27"/>
      <c r="D24" s="27"/>
      <c r="E24" s="27"/>
      <c r="F24" s="27"/>
      <c r="G24" s="27"/>
      <c r="H24" s="27"/>
      <c r="I24" s="27"/>
      <c r="J24" s="20"/>
      <c r="K24" s="20">
        <f t="shared" si="10"/>
        <v>815000</v>
      </c>
      <c r="L24" s="20">
        <f t="shared" si="10"/>
        <v>339221.2</v>
      </c>
      <c r="M24" s="21">
        <f t="shared" si="3"/>
        <v>0.41622233128834357</v>
      </c>
    </row>
    <row r="25" spans="1:13" ht="15" customHeight="1" x14ac:dyDescent="0.25">
      <c r="A25" s="8" t="s">
        <v>97</v>
      </c>
      <c r="B25" s="28" t="s">
        <v>2</v>
      </c>
      <c r="C25" s="31"/>
      <c r="D25" s="31"/>
      <c r="E25" s="31"/>
      <c r="F25" s="31"/>
      <c r="G25" s="31"/>
      <c r="H25" s="31"/>
      <c r="I25" s="31"/>
      <c r="J25" s="9" t="s">
        <v>160</v>
      </c>
      <c r="K25" s="9">
        <v>815000</v>
      </c>
      <c r="L25" s="9">
        <v>339221.2</v>
      </c>
      <c r="M25" s="10">
        <f t="shared" si="3"/>
        <v>0.41622233128834357</v>
      </c>
    </row>
    <row r="26" spans="1:13" ht="30" customHeight="1" x14ac:dyDescent="0.25">
      <c r="A26" s="23" t="s">
        <v>98</v>
      </c>
      <c r="B26" s="30" t="s">
        <v>62</v>
      </c>
      <c r="C26" s="30"/>
      <c r="D26" s="30"/>
      <c r="E26" s="30"/>
      <c r="F26" s="30"/>
      <c r="G26" s="30"/>
      <c r="H26" s="30"/>
      <c r="I26" s="30"/>
      <c r="J26" s="24"/>
      <c r="K26" s="24">
        <f t="shared" ref="K26:L27" si="11">K27</f>
        <v>1000000</v>
      </c>
      <c r="L26" s="24">
        <f t="shared" si="11"/>
        <v>0</v>
      </c>
      <c r="M26" s="25">
        <f>L26/K26</f>
        <v>0</v>
      </c>
    </row>
    <row r="27" spans="1:13" ht="15" customHeight="1" x14ac:dyDescent="0.25">
      <c r="A27" s="19" t="s">
        <v>99</v>
      </c>
      <c r="B27" s="27" t="s">
        <v>63</v>
      </c>
      <c r="C27" s="27"/>
      <c r="D27" s="27"/>
      <c r="E27" s="27"/>
      <c r="F27" s="27"/>
      <c r="G27" s="27"/>
      <c r="H27" s="27"/>
      <c r="I27" s="27"/>
      <c r="J27" s="22"/>
      <c r="K27" s="22">
        <f t="shared" si="11"/>
        <v>1000000</v>
      </c>
      <c r="L27" s="22">
        <f t="shared" si="11"/>
        <v>0</v>
      </c>
      <c r="M27" s="21">
        <f t="shared" si="3"/>
        <v>0</v>
      </c>
    </row>
    <row r="28" spans="1:13" x14ac:dyDescent="0.25">
      <c r="A28" s="8" t="s">
        <v>100</v>
      </c>
      <c r="B28" s="28" t="s">
        <v>66</v>
      </c>
      <c r="C28" s="28"/>
      <c r="D28" s="28"/>
      <c r="E28" s="28"/>
      <c r="F28" s="28"/>
      <c r="G28" s="28"/>
      <c r="H28" s="28"/>
      <c r="I28" s="28"/>
      <c r="J28" s="9" t="s">
        <v>161</v>
      </c>
      <c r="K28" s="9">
        <f>4400000-3400000</f>
        <v>1000000</v>
      </c>
      <c r="L28" s="9">
        <v>0</v>
      </c>
      <c r="M28" s="10">
        <f t="shared" si="3"/>
        <v>0</v>
      </c>
    </row>
    <row r="29" spans="1:13" ht="15" customHeight="1" x14ac:dyDescent="0.25">
      <c r="A29" s="23" t="s">
        <v>101</v>
      </c>
      <c r="B29" s="30" t="s">
        <v>64</v>
      </c>
      <c r="C29" s="30"/>
      <c r="D29" s="30"/>
      <c r="E29" s="30"/>
      <c r="F29" s="30"/>
      <c r="G29" s="30"/>
      <c r="H29" s="30"/>
      <c r="I29" s="30"/>
      <c r="J29" s="24"/>
      <c r="K29" s="24">
        <f>K30+K32</f>
        <v>1520000</v>
      </c>
      <c r="L29" s="24">
        <f>L30+L32</f>
        <v>47812.5</v>
      </c>
      <c r="M29" s="25">
        <f>L29/K29</f>
        <v>3.1455592105263157E-2</v>
      </c>
    </row>
    <row r="30" spans="1:13" ht="15" customHeight="1" x14ac:dyDescent="0.25">
      <c r="A30" s="19" t="s">
        <v>102</v>
      </c>
      <c r="B30" s="27" t="s">
        <v>18</v>
      </c>
      <c r="C30" s="27"/>
      <c r="D30" s="27"/>
      <c r="E30" s="27"/>
      <c r="F30" s="27"/>
      <c r="G30" s="27"/>
      <c r="H30" s="27"/>
      <c r="I30" s="27"/>
      <c r="J30" s="22"/>
      <c r="K30" s="22">
        <f t="shared" ref="K30:L30" si="12">K31</f>
        <v>920000</v>
      </c>
      <c r="L30" s="22">
        <f t="shared" si="12"/>
        <v>8080.88</v>
      </c>
      <c r="M30" s="21">
        <f t="shared" si="3"/>
        <v>8.7835652173913047E-3</v>
      </c>
    </row>
    <row r="31" spans="1:13" ht="15" customHeight="1" x14ac:dyDescent="0.25">
      <c r="A31" s="8" t="s">
        <v>103</v>
      </c>
      <c r="B31" s="39" t="s">
        <v>19</v>
      </c>
      <c r="C31" s="39"/>
      <c r="D31" s="39"/>
      <c r="E31" s="39"/>
      <c r="F31" s="39"/>
      <c r="G31" s="39"/>
      <c r="H31" s="39"/>
      <c r="I31" s="39"/>
      <c r="J31" s="12" t="s">
        <v>162</v>
      </c>
      <c r="K31" s="12">
        <v>920000</v>
      </c>
      <c r="L31" s="12">
        <v>8080.88</v>
      </c>
      <c r="M31" s="10">
        <f t="shared" si="3"/>
        <v>8.7835652173913047E-3</v>
      </c>
    </row>
    <row r="32" spans="1:13" ht="15" customHeight="1" x14ac:dyDescent="0.25">
      <c r="A32" s="19" t="s">
        <v>104</v>
      </c>
      <c r="B32" s="27" t="s">
        <v>65</v>
      </c>
      <c r="C32" s="27"/>
      <c r="D32" s="27"/>
      <c r="E32" s="27"/>
      <c r="F32" s="27"/>
      <c r="G32" s="27"/>
      <c r="H32" s="27"/>
      <c r="I32" s="27"/>
      <c r="J32" s="22"/>
      <c r="K32" s="22">
        <f t="shared" ref="K32:L32" si="13">K33</f>
        <v>600000</v>
      </c>
      <c r="L32" s="22">
        <f t="shared" si="13"/>
        <v>39731.620000000003</v>
      </c>
      <c r="M32" s="21">
        <f t="shared" ref="M32:M37" si="14">L32/K32</f>
        <v>6.6219366666666668E-2</v>
      </c>
    </row>
    <row r="33" spans="1:13" ht="30" customHeight="1" x14ac:dyDescent="0.25">
      <c r="A33" s="8" t="s">
        <v>105</v>
      </c>
      <c r="B33" s="28" t="s">
        <v>17</v>
      </c>
      <c r="C33" s="28"/>
      <c r="D33" s="28"/>
      <c r="E33" s="28"/>
      <c r="F33" s="28"/>
      <c r="G33" s="28"/>
      <c r="H33" s="28"/>
      <c r="I33" s="28"/>
      <c r="J33" s="9" t="s">
        <v>163</v>
      </c>
      <c r="K33" s="9">
        <v>600000</v>
      </c>
      <c r="L33" s="9">
        <v>39731.620000000003</v>
      </c>
      <c r="M33" s="10">
        <f t="shared" si="14"/>
        <v>6.6219366666666668E-2</v>
      </c>
    </row>
    <row r="34" spans="1:13" ht="30" customHeight="1" x14ac:dyDescent="0.25">
      <c r="A34" s="15">
        <v>5</v>
      </c>
      <c r="B34" s="29" t="s">
        <v>67</v>
      </c>
      <c r="C34" s="29"/>
      <c r="D34" s="29"/>
      <c r="E34" s="29"/>
      <c r="F34" s="29"/>
      <c r="G34" s="29"/>
      <c r="H34" s="29"/>
      <c r="I34" s="29"/>
      <c r="J34" s="11"/>
      <c r="K34" s="11">
        <f t="shared" ref="K34:L34" si="15">K35</f>
        <v>16996138</v>
      </c>
      <c r="L34" s="11">
        <f t="shared" si="15"/>
        <v>6659704.0700000003</v>
      </c>
      <c r="M34" s="7">
        <f t="shared" si="14"/>
        <v>0.39183631422620835</v>
      </c>
    </row>
    <row r="35" spans="1:13" x14ac:dyDescent="0.25">
      <c r="A35" s="19" t="s">
        <v>106</v>
      </c>
      <c r="B35" s="27" t="s">
        <v>42</v>
      </c>
      <c r="C35" s="27"/>
      <c r="D35" s="27"/>
      <c r="E35" s="27"/>
      <c r="F35" s="27"/>
      <c r="G35" s="27"/>
      <c r="H35" s="27"/>
      <c r="I35" s="27"/>
      <c r="J35" s="22"/>
      <c r="K35" s="22">
        <f t="shared" ref="K35:L35" si="16">K36+K37</f>
        <v>16996138</v>
      </c>
      <c r="L35" s="22">
        <f t="shared" si="16"/>
        <v>6659704.0700000003</v>
      </c>
      <c r="M35" s="21">
        <f t="shared" si="14"/>
        <v>0.39183631422620835</v>
      </c>
    </row>
    <row r="36" spans="1:13" x14ac:dyDescent="0.25">
      <c r="A36" s="8" t="s">
        <v>107</v>
      </c>
      <c r="B36" s="28" t="s">
        <v>43</v>
      </c>
      <c r="C36" s="28"/>
      <c r="D36" s="28"/>
      <c r="E36" s="28"/>
      <c r="F36" s="28"/>
      <c r="G36" s="28"/>
      <c r="H36" s="28"/>
      <c r="I36" s="28"/>
      <c r="J36" s="9" t="s">
        <v>164</v>
      </c>
      <c r="K36" s="9">
        <v>12078738</v>
      </c>
      <c r="L36" s="9">
        <v>4691348.25</v>
      </c>
      <c r="M36" s="10">
        <f t="shared" si="14"/>
        <v>0.38839721914656977</v>
      </c>
    </row>
    <row r="37" spans="1:13" ht="30" customHeight="1" x14ac:dyDescent="0.25">
      <c r="A37" s="8" t="s">
        <v>108</v>
      </c>
      <c r="B37" s="28" t="s">
        <v>53</v>
      </c>
      <c r="C37" s="28"/>
      <c r="D37" s="28"/>
      <c r="E37" s="28"/>
      <c r="F37" s="28"/>
      <c r="G37" s="28"/>
      <c r="H37" s="28"/>
      <c r="I37" s="28"/>
      <c r="J37" s="9" t="s">
        <v>165</v>
      </c>
      <c r="K37" s="9">
        <v>4917400</v>
      </c>
      <c r="L37" s="9">
        <v>1968355.82</v>
      </c>
      <c r="M37" s="10">
        <f t="shared" si="14"/>
        <v>0.40028385325578558</v>
      </c>
    </row>
    <row r="38" spans="1:13" ht="30" customHeight="1" x14ac:dyDescent="0.25">
      <c r="A38" s="15">
        <v>6</v>
      </c>
      <c r="B38" s="29" t="s">
        <v>68</v>
      </c>
      <c r="C38" s="29"/>
      <c r="D38" s="29"/>
      <c r="E38" s="29"/>
      <c r="F38" s="29"/>
      <c r="G38" s="29"/>
      <c r="H38" s="29"/>
      <c r="I38" s="29"/>
      <c r="J38" s="11"/>
      <c r="K38" s="11">
        <f t="shared" ref="K38:L38" si="17">K39+K44</f>
        <v>1350000</v>
      </c>
      <c r="L38" s="11">
        <f t="shared" si="17"/>
        <v>199000</v>
      </c>
      <c r="M38" s="7">
        <f t="shared" si="3"/>
        <v>0.1474074074074074</v>
      </c>
    </row>
    <row r="39" spans="1:13" ht="45" customHeight="1" x14ac:dyDescent="0.25">
      <c r="A39" s="23" t="s">
        <v>109</v>
      </c>
      <c r="B39" s="30" t="s">
        <v>5</v>
      </c>
      <c r="C39" s="30"/>
      <c r="D39" s="30"/>
      <c r="E39" s="30"/>
      <c r="F39" s="30"/>
      <c r="G39" s="30"/>
      <c r="H39" s="30"/>
      <c r="I39" s="30"/>
      <c r="J39" s="24"/>
      <c r="K39" s="24">
        <f t="shared" ref="K39:L39" si="18">K40+K42</f>
        <v>840000</v>
      </c>
      <c r="L39" s="24">
        <f t="shared" si="18"/>
        <v>199000</v>
      </c>
      <c r="M39" s="25">
        <f>L39/K39</f>
        <v>0.2369047619047619</v>
      </c>
    </row>
    <row r="40" spans="1:13" ht="30" customHeight="1" x14ac:dyDescent="0.25">
      <c r="A40" s="19" t="s">
        <v>110</v>
      </c>
      <c r="B40" s="27" t="s">
        <v>69</v>
      </c>
      <c r="C40" s="27"/>
      <c r="D40" s="27"/>
      <c r="E40" s="27"/>
      <c r="F40" s="27"/>
      <c r="G40" s="27"/>
      <c r="H40" s="27"/>
      <c r="I40" s="27"/>
      <c r="J40" s="22"/>
      <c r="K40" s="22">
        <f t="shared" ref="K40:L40" si="19">K41</f>
        <v>130000</v>
      </c>
      <c r="L40" s="22">
        <f t="shared" si="19"/>
        <v>0</v>
      </c>
      <c r="M40" s="21">
        <f>L40/K40</f>
        <v>0</v>
      </c>
    </row>
    <row r="41" spans="1:13" ht="30" customHeight="1" x14ac:dyDescent="0.25">
      <c r="A41" s="8" t="s">
        <v>113</v>
      </c>
      <c r="B41" s="28" t="s">
        <v>30</v>
      </c>
      <c r="C41" s="28"/>
      <c r="D41" s="28"/>
      <c r="E41" s="28"/>
      <c r="F41" s="28"/>
      <c r="G41" s="28"/>
      <c r="H41" s="28"/>
      <c r="I41" s="28"/>
      <c r="J41" s="9" t="s">
        <v>166</v>
      </c>
      <c r="K41" s="9">
        <v>130000</v>
      </c>
      <c r="L41" s="9">
        <v>0</v>
      </c>
      <c r="M41" s="10">
        <f t="shared" si="3"/>
        <v>0</v>
      </c>
    </row>
    <row r="42" spans="1:13" x14ac:dyDescent="0.25">
      <c r="A42" s="19" t="s">
        <v>115</v>
      </c>
      <c r="B42" s="27" t="s">
        <v>70</v>
      </c>
      <c r="C42" s="27"/>
      <c r="D42" s="27"/>
      <c r="E42" s="27"/>
      <c r="F42" s="27"/>
      <c r="G42" s="27"/>
      <c r="H42" s="27"/>
      <c r="I42" s="27"/>
      <c r="J42" s="22"/>
      <c r="K42" s="22">
        <f t="shared" ref="K42:L42" si="20">K43</f>
        <v>710000</v>
      </c>
      <c r="L42" s="22">
        <f t="shared" si="20"/>
        <v>199000</v>
      </c>
      <c r="M42" s="21">
        <f t="shared" si="3"/>
        <v>0.28028169014084509</v>
      </c>
    </row>
    <row r="43" spans="1:13" x14ac:dyDescent="0.25">
      <c r="A43" s="8" t="s">
        <v>116</v>
      </c>
      <c r="B43" s="28" t="s">
        <v>31</v>
      </c>
      <c r="C43" s="28"/>
      <c r="D43" s="28"/>
      <c r="E43" s="28"/>
      <c r="F43" s="28"/>
      <c r="G43" s="28"/>
      <c r="H43" s="28"/>
      <c r="I43" s="28"/>
      <c r="J43" s="9" t="s">
        <v>167</v>
      </c>
      <c r="K43" s="9">
        <v>710000</v>
      </c>
      <c r="L43" s="9">
        <v>199000</v>
      </c>
      <c r="M43" s="10">
        <f t="shared" si="3"/>
        <v>0.28028169014084509</v>
      </c>
    </row>
    <row r="44" spans="1:13" ht="45" customHeight="1" x14ac:dyDescent="0.25">
      <c r="A44" s="23" t="s">
        <v>114</v>
      </c>
      <c r="B44" s="30" t="s">
        <v>32</v>
      </c>
      <c r="C44" s="30"/>
      <c r="D44" s="30"/>
      <c r="E44" s="30"/>
      <c r="F44" s="30"/>
      <c r="G44" s="30"/>
      <c r="H44" s="30"/>
      <c r="I44" s="30"/>
      <c r="J44" s="24"/>
      <c r="K44" s="24">
        <f t="shared" ref="K44:L45" si="21">K45</f>
        <v>510000</v>
      </c>
      <c r="L44" s="24">
        <f t="shared" si="21"/>
        <v>0</v>
      </c>
      <c r="M44" s="25">
        <f>L44/K44</f>
        <v>0</v>
      </c>
    </row>
    <row r="45" spans="1:13" ht="30" customHeight="1" x14ac:dyDescent="0.25">
      <c r="A45" s="19" t="s">
        <v>111</v>
      </c>
      <c r="B45" s="27" t="s">
        <v>33</v>
      </c>
      <c r="C45" s="27"/>
      <c r="D45" s="27"/>
      <c r="E45" s="27"/>
      <c r="F45" s="27"/>
      <c r="G45" s="27"/>
      <c r="H45" s="27"/>
      <c r="I45" s="27"/>
      <c r="J45" s="22"/>
      <c r="K45" s="22">
        <f t="shared" si="21"/>
        <v>510000</v>
      </c>
      <c r="L45" s="22">
        <f t="shared" si="21"/>
        <v>0</v>
      </c>
      <c r="M45" s="21">
        <f>L45/K45</f>
        <v>0</v>
      </c>
    </row>
    <row r="46" spans="1:13" ht="15" customHeight="1" x14ac:dyDescent="0.25">
      <c r="A46" s="8" t="s">
        <v>112</v>
      </c>
      <c r="B46" s="28" t="s">
        <v>71</v>
      </c>
      <c r="C46" s="28"/>
      <c r="D46" s="28"/>
      <c r="E46" s="28"/>
      <c r="F46" s="28"/>
      <c r="G46" s="28"/>
      <c r="H46" s="28"/>
      <c r="I46" s="28"/>
      <c r="J46" s="9" t="s">
        <v>168</v>
      </c>
      <c r="K46" s="9">
        <v>510000</v>
      </c>
      <c r="L46" s="9">
        <v>0</v>
      </c>
      <c r="M46" s="10">
        <f>L46/K46</f>
        <v>0</v>
      </c>
    </row>
    <row r="47" spans="1:13" ht="30" customHeight="1" x14ac:dyDescent="0.25">
      <c r="A47" s="15">
        <v>7</v>
      </c>
      <c r="B47" s="29" t="s">
        <v>72</v>
      </c>
      <c r="C47" s="29"/>
      <c r="D47" s="29"/>
      <c r="E47" s="29"/>
      <c r="F47" s="29"/>
      <c r="G47" s="29"/>
      <c r="H47" s="29"/>
      <c r="I47" s="29"/>
      <c r="J47" s="11"/>
      <c r="K47" s="11">
        <f t="shared" ref="K47:L47" si="22">K48</f>
        <v>9554800</v>
      </c>
      <c r="L47" s="11">
        <f t="shared" si="22"/>
        <v>871400</v>
      </c>
      <c r="M47" s="7">
        <f t="shared" si="3"/>
        <v>9.1200234437141536E-2</v>
      </c>
    </row>
    <row r="48" spans="1:13" ht="45" customHeight="1" x14ac:dyDescent="0.25">
      <c r="A48" s="19" t="s">
        <v>117</v>
      </c>
      <c r="B48" s="27" t="s">
        <v>34</v>
      </c>
      <c r="C48" s="27"/>
      <c r="D48" s="27"/>
      <c r="E48" s="27"/>
      <c r="F48" s="27"/>
      <c r="G48" s="27"/>
      <c r="H48" s="27"/>
      <c r="I48" s="27"/>
      <c r="J48" s="22"/>
      <c r="K48" s="22">
        <f t="shared" ref="K48:L48" si="23">K49+K50+K51</f>
        <v>9554800</v>
      </c>
      <c r="L48" s="22">
        <f t="shared" si="23"/>
        <v>871400</v>
      </c>
      <c r="M48" s="21">
        <f t="shared" si="3"/>
        <v>9.1200234437141536E-2</v>
      </c>
    </row>
    <row r="49" spans="1:13" x14ac:dyDescent="0.25">
      <c r="A49" s="8" t="s">
        <v>118</v>
      </c>
      <c r="B49" s="28" t="s">
        <v>6</v>
      </c>
      <c r="C49" s="28"/>
      <c r="D49" s="28"/>
      <c r="E49" s="28"/>
      <c r="F49" s="28"/>
      <c r="G49" s="28"/>
      <c r="H49" s="28"/>
      <c r="I49" s="28"/>
      <c r="J49" s="9" t="s">
        <v>169</v>
      </c>
      <c r="K49" s="9">
        <v>3063400</v>
      </c>
      <c r="L49" s="9">
        <v>853400</v>
      </c>
      <c r="M49" s="10">
        <f t="shared" si="3"/>
        <v>0.27857935627081021</v>
      </c>
    </row>
    <row r="50" spans="1:13" ht="30" customHeight="1" x14ac:dyDescent="0.25">
      <c r="A50" s="8" t="s">
        <v>119</v>
      </c>
      <c r="B50" s="28" t="s">
        <v>35</v>
      </c>
      <c r="C50" s="28"/>
      <c r="D50" s="28"/>
      <c r="E50" s="28"/>
      <c r="F50" s="28"/>
      <c r="G50" s="28"/>
      <c r="H50" s="28"/>
      <c r="I50" s="28"/>
      <c r="J50" s="9" t="s">
        <v>170</v>
      </c>
      <c r="K50" s="9">
        <v>3800000</v>
      </c>
      <c r="L50" s="9">
        <v>18000</v>
      </c>
      <c r="M50" s="10">
        <f t="shared" si="3"/>
        <v>4.7368421052631582E-3</v>
      </c>
    </row>
    <row r="51" spans="1:13" ht="15" customHeight="1" x14ac:dyDescent="0.25">
      <c r="A51" s="8" t="s">
        <v>120</v>
      </c>
      <c r="B51" s="28" t="s">
        <v>52</v>
      </c>
      <c r="C51" s="28"/>
      <c r="D51" s="28"/>
      <c r="E51" s="28"/>
      <c r="F51" s="28"/>
      <c r="G51" s="28"/>
      <c r="H51" s="28"/>
      <c r="I51" s="28"/>
      <c r="J51" s="9" t="s">
        <v>171</v>
      </c>
      <c r="K51" s="9">
        <v>2691400</v>
      </c>
      <c r="L51" s="9">
        <v>0</v>
      </c>
      <c r="M51" s="10">
        <f t="shared" si="3"/>
        <v>0</v>
      </c>
    </row>
    <row r="52" spans="1:13" ht="45" customHeight="1" x14ac:dyDescent="0.25">
      <c r="A52" s="15">
        <v>8</v>
      </c>
      <c r="B52" s="29" t="s">
        <v>38</v>
      </c>
      <c r="C52" s="29"/>
      <c r="D52" s="29"/>
      <c r="E52" s="29"/>
      <c r="F52" s="29"/>
      <c r="G52" s="29"/>
      <c r="H52" s="29"/>
      <c r="I52" s="29"/>
      <c r="J52" s="11"/>
      <c r="K52" s="11">
        <f t="shared" ref="K52:L53" si="24">K53</f>
        <v>1050000</v>
      </c>
      <c r="L52" s="11">
        <f t="shared" si="24"/>
        <v>0</v>
      </c>
      <c r="M52" s="7">
        <f t="shared" si="3"/>
        <v>0</v>
      </c>
    </row>
    <row r="53" spans="1:13" ht="30" customHeight="1" x14ac:dyDescent="0.25">
      <c r="A53" s="19" t="s">
        <v>121</v>
      </c>
      <c r="B53" s="27" t="s">
        <v>39</v>
      </c>
      <c r="C53" s="27"/>
      <c r="D53" s="27"/>
      <c r="E53" s="27"/>
      <c r="F53" s="27"/>
      <c r="G53" s="27"/>
      <c r="H53" s="27"/>
      <c r="I53" s="27"/>
      <c r="J53" s="22"/>
      <c r="K53" s="22">
        <f t="shared" si="24"/>
        <v>1050000</v>
      </c>
      <c r="L53" s="22">
        <f t="shared" si="24"/>
        <v>0</v>
      </c>
      <c r="M53" s="21">
        <f t="shared" si="3"/>
        <v>0</v>
      </c>
    </row>
    <row r="54" spans="1:13" ht="15" customHeight="1" x14ac:dyDescent="0.25">
      <c r="A54" s="8" t="s">
        <v>122</v>
      </c>
      <c r="B54" s="28" t="s">
        <v>73</v>
      </c>
      <c r="C54" s="28"/>
      <c r="D54" s="28"/>
      <c r="E54" s="28"/>
      <c r="F54" s="28"/>
      <c r="G54" s="28"/>
      <c r="H54" s="28"/>
      <c r="I54" s="28"/>
      <c r="J54" s="9" t="s">
        <v>172</v>
      </c>
      <c r="K54" s="9">
        <v>1050000</v>
      </c>
      <c r="L54" s="9">
        <v>0</v>
      </c>
      <c r="M54" s="10">
        <f t="shared" si="3"/>
        <v>0</v>
      </c>
    </row>
    <row r="55" spans="1:13" ht="60" customHeight="1" x14ac:dyDescent="0.25">
      <c r="A55" s="15">
        <v>9</v>
      </c>
      <c r="B55" s="29" t="s">
        <v>74</v>
      </c>
      <c r="C55" s="29"/>
      <c r="D55" s="29"/>
      <c r="E55" s="29"/>
      <c r="F55" s="29"/>
      <c r="G55" s="29"/>
      <c r="H55" s="29"/>
      <c r="I55" s="29"/>
      <c r="J55" s="11"/>
      <c r="K55" s="11">
        <f t="shared" ref="K55:L55" si="25">K56+K62+K67+K70</f>
        <v>54839775.170000002</v>
      </c>
      <c r="L55" s="11">
        <f t="shared" si="25"/>
        <v>5770616.6200000001</v>
      </c>
      <c r="M55" s="7">
        <f t="shared" si="3"/>
        <v>0.1052268467934348</v>
      </c>
    </row>
    <row r="56" spans="1:13" x14ac:dyDescent="0.25">
      <c r="A56" s="23" t="s">
        <v>123</v>
      </c>
      <c r="B56" s="30" t="s">
        <v>8</v>
      </c>
      <c r="C56" s="30"/>
      <c r="D56" s="30"/>
      <c r="E56" s="30"/>
      <c r="F56" s="30"/>
      <c r="G56" s="30"/>
      <c r="H56" s="30"/>
      <c r="I56" s="30"/>
      <c r="J56" s="24"/>
      <c r="K56" s="24">
        <f t="shared" ref="K56:L56" si="26">K57</f>
        <v>17949913.169999998</v>
      </c>
      <c r="L56" s="24">
        <f t="shared" si="26"/>
        <v>331371.08</v>
      </c>
      <c r="M56" s="25">
        <f t="shared" si="3"/>
        <v>1.8460873702376805E-2</v>
      </c>
    </row>
    <row r="57" spans="1:13" ht="15" customHeight="1" x14ac:dyDescent="0.25">
      <c r="A57" s="19" t="s">
        <v>124</v>
      </c>
      <c r="B57" s="27" t="s">
        <v>9</v>
      </c>
      <c r="C57" s="27"/>
      <c r="D57" s="27"/>
      <c r="E57" s="27"/>
      <c r="F57" s="27"/>
      <c r="G57" s="27"/>
      <c r="H57" s="27"/>
      <c r="I57" s="27"/>
      <c r="J57" s="22"/>
      <c r="K57" s="22">
        <f t="shared" ref="K57:L57" si="27">K58+K59+K60+K61</f>
        <v>17949913.169999998</v>
      </c>
      <c r="L57" s="22">
        <f t="shared" si="27"/>
        <v>331371.08</v>
      </c>
      <c r="M57" s="21">
        <f t="shared" si="3"/>
        <v>1.8460873702376805E-2</v>
      </c>
    </row>
    <row r="58" spans="1:13" ht="30" customHeight="1" x14ac:dyDescent="0.25">
      <c r="A58" s="8" t="s">
        <v>125</v>
      </c>
      <c r="B58" s="28" t="s">
        <v>10</v>
      </c>
      <c r="C58" s="28"/>
      <c r="D58" s="28"/>
      <c r="E58" s="28"/>
      <c r="F58" s="28"/>
      <c r="G58" s="28"/>
      <c r="H58" s="28"/>
      <c r="I58" s="28"/>
      <c r="J58" s="9" t="s">
        <v>173</v>
      </c>
      <c r="K58" s="9">
        <v>768117.06</v>
      </c>
      <c r="L58" s="9">
        <v>331371.08</v>
      </c>
      <c r="M58" s="10">
        <f t="shared" si="3"/>
        <v>0.4314070045521447</v>
      </c>
    </row>
    <row r="59" spans="1:13" ht="15" customHeight="1" x14ac:dyDescent="0.25">
      <c r="A59" s="8" t="s">
        <v>126</v>
      </c>
      <c r="B59" s="28" t="s">
        <v>16</v>
      </c>
      <c r="C59" s="28"/>
      <c r="D59" s="28"/>
      <c r="E59" s="28"/>
      <c r="F59" s="28"/>
      <c r="G59" s="28"/>
      <c r="H59" s="28"/>
      <c r="I59" s="28"/>
      <c r="J59" s="9" t="s">
        <v>174</v>
      </c>
      <c r="K59" s="9">
        <v>100000</v>
      </c>
      <c r="L59" s="9">
        <v>0</v>
      </c>
      <c r="M59" s="10">
        <f t="shared" ref="M59" si="28">L59/K59</f>
        <v>0</v>
      </c>
    </row>
    <row r="60" spans="1:13" x14ac:dyDescent="0.25">
      <c r="A60" s="8" t="s">
        <v>127</v>
      </c>
      <c r="B60" s="28" t="s">
        <v>36</v>
      </c>
      <c r="C60" s="28"/>
      <c r="D60" s="28"/>
      <c r="E60" s="28"/>
      <c r="F60" s="28"/>
      <c r="G60" s="28"/>
      <c r="H60" s="28"/>
      <c r="I60" s="28"/>
      <c r="J60" s="9" t="s">
        <v>175</v>
      </c>
      <c r="K60" s="9">
        <v>800000</v>
      </c>
      <c r="L60" s="9">
        <v>0</v>
      </c>
      <c r="M60" s="10">
        <f t="shared" si="3"/>
        <v>0</v>
      </c>
    </row>
    <row r="61" spans="1:13" ht="30" customHeight="1" x14ac:dyDescent="0.25">
      <c r="A61" s="8" t="s">
        <v>128</v>
      </c>
      <c r="B61" s="28" t="s">
        <v>10</v>
      </c>
      <c r="C61" s="28"/>
      <c r="D61" s="28"/>
      <c r="E61" s="28"/>
      <c r="F61" s="28"/>
      <c r="G61" s="28"/>
      <c r="H61" s="28"/>
      <c r="I61" s="28"/>
      <c r="J61" s="9" t="s">
        <v>176</v>
      </c>
      <c r="K61" s="9">
        <f>892560+417460+178606.11+15673170-880000</f>
        <v>16281796.109999999</v>
      </c>
      <c r="L61" s="9">
        <v>0</v>
      </c>
      <c r="M61" s="10">
        <f t="shared" si="3"/>
        <v>0</v>
      </c>
    </row>
    <row r="62" spans="1:13" x14ac:dyDescent="0.25">
      <c r="A62" s="23" t="s">
        <v>129</v>
      </c>
      <c r="B62" s="30" t="s">
        <v>11</v>
      </c>
      <c r="C62" s="30"/>
      <c r="D62" s="30"/>
      <c r="E62" s="30"/>
      <c r="F62" s="30"/>
      <c r="G62" s="30"/>
      <c r="H62" s="30"/>
      <c r="I62" s="30"/>
      <c r="J62" s="24"/>
      <c r="K62" s="24">
        <f t="shared" ref="K62:L62" si="29">K63</f>
        <v>27300000</v>
      </c>
      <c r="L62" s="24">
        <f t="shared" si="29"/>
        <v>0</v>
      </c>
      <c r="M62" s="25">
        <f t="shared" si="3"/>
        <v>0</v>
      </c>
    </row>
    <row r="63" spans="1:13" x14ac:dyDescent="0.25">
      <c r="A63" s="19" t="s">
        <v>130</v>
      </c>
      <c r="B63" s="27" t="s">
        <v>12</v>
      </c>
      <c r="C63" s="27"/>
      <c r="D63" s="27"/>
      <c r="E63" s="27"/>
      <c r="F63" s="27"/>
      <c r="G63" s="27"/>
      <c r="H63" s="27"/>
      <c r="I63" s="27"/>
      <c r="J63" s="20"/>
      <c r="K63" s="20">
        <f>K64+K65+K66</f>
        <v>27300000</v>
      </c>
      <c r="L63" s="20">
        <f>L64+L65+L66</f>
        <v>0</v>
      </c>
      <c r="M63" s="21">
        <f t="shared" si="3"/>
        <v>0</v>
      </c>
    </row>
    <row r="64" spans="1:13" ht="30" customHeight="1" x14ac:dyDescent="0.25">
      <c r="A64" s="8" t="s">
        <v>131</v>
      </c>
      <c r="B64" s="28" t="s">
        <v>13</v>
      </c>
      <c r="C64" s="28"/>
      <c r="D64" s="28"/>
      <c r="E64" s="28"/>
      <c r="F64" s="28"/>
      <c r="G64" s="28"/>
      <c r="H64" s="28"/>
      <c r="I64" s="28"/>
      <c r="J64" s="9" t="s">
        <v>192</v>
      </c>
      <c r="K64" s="9">
        <v>500000</v>
      </c>
      <c r="L64" s="9">
        <v>0</v>
      </c>
      <c r="M64" s="10">
        <f t="shared" ref="M64" si="30">L64/K64</f>
        <v>0</v>
      </c>
    </row>
    <row r="65" spans="1:13" ht="30" customHeight="1" x14ac:dyDescent="0.25">
      <c r="A65" s="8" t="s">
        <v>132</v>
      </c>
      <c r="B65" s="28" t="s">
        <v>14</v>
      </c>
      <c r="C65" s="28"/>
      <c r="D65" s="28"/>
      <c r="E65" s="28"/>
      <c r="F65" s="28"/>
      <c r="G65" s="28"/>
      <c r="H65" s="28"/>
      <c r="I65" s="28"/>
      <c r="J65" s="9" t="s">
        <v>177</v>
      </c>
      <c r="K65" s="9">
        <v>200000</v>
      </c>
      <c r="L65" s="9">
        <v>0</v>
      </c>
      <c r="M65" s="10">
        <f t="shared" si="3"/>
        <v>0</v>
      </c>
    </row>
    <row r="66" spans="1:13" ht="30" customHeight="1" x14ac:dyDescent="0.25">
      <c r="A66" s="8" t="s">
        <v>191</v>
      </c>
      <c r="B66" s="28" t="s">
        <v>13</v>
      </c>
      <c r="C66" s="28"/>
      <c r="D66" s="28"/>
      <c r="E66" s="28"/>
      <c r="F66" s="28"/>
      <c r="G66" s="28"/>
      <c r="H66" s="28"/>
      <c r="I66" s="28"/>
      <c r="J66" s="13" t="s">
        <v>178</v>
      </c>
      <c r="K66" s="13">
        <v>26600000</v>
      </c>
      <c r="L66" s="13">
        <v>0</v>
      </c>
      <c r="M66" s="10">
        <f t="shared" si="3"/>
        <v>0</v>
      </c>
    </row>
    <row r="67" spans="1:13" ht="15" customHeight="1" x14ac:dyDescent="0.25">
      <c r="A67" s="23" t="s">
        <v>133</v>
      </c>
      <c r="B67" s="30" t="s">
        <v>48</v>
      </c>
      <c r="C67" s="30"/>
      <c r="D67" s="30"/>
      <c r="E67" s="30"/>
      <c r="F67" s="30"/>
      <c r="G67" s="30"/>
      <c r="H67" s="30"/>
      <c r="I67" s="30"/>
      <c r="J67" s="24"/>
      <c r="K67" s="24">
        <f t="shared" ref="K67:L68" si="31">K68</f>
        <v>200000</v>
      </c>
      <c r="L67" s="24">
        <f t="shared" si="31"/>
        <v>0</v>
      </c>
      <c r="M67" s="25">
        <f t="shared" ref="M67:M69" si="32">L67/K67</f>
        <v>0</v>
      </c>
    </row>
    <row r="68" spans="1:13" ht="15" customHeight="1" x14ac:dyDescent="0.25">
      <c r="A68" s="19" t="s">
        <v>134</v>
      </c>
      <c r="B68" s="27" t="s">
        <v>49</v>
      </c>
      <c r="C68" s="27"/>
      <c r="D68" s="27"/>
      <c r="E68" s="27"/>
      <c r="F68" s="27"/>
      <c r="G68" s="27"/>
      <c r="H68" s="27"/>
      <c r="I68" s="27"/>
      <c r="J68" s="20"/>
      <c r="K68" s="20">
        <f t="shared" si="31"/>
        <v>200000</v>
      </c>
      <c r="L68" s="20">
        <f t="shared" si="31"/>
        <v>0</v>
      </c>
      <c r="M68" s="21">
        <f t="shared" si="32"/>
        <v>0</v>
      </c>
    </row>
    <row r="69" spans="1:13" ht="15" customHeight="1" x14ac:dyDescent="0.25">
      <c r="A69" s="8" t="s">
        <v>135</v>
      </c>
      <c r="B69" s="28" t="s">
        <v>75</v>
      </c>
      <c r="C69" s="31"/>
      <c r="D69" s="31"/>
      <c r="E69" s="31"/>
      <c r="F69" s="31"/>
      <c r="G69" s="31"/>
      <c r="H69" s="31"/>
      <c r="I69" s="31"/>
      <c r="J69" s="9" t="s">
        <v>179</v>
      </c>
      <c r="K69" s="9">
        <v>200000</v>
      </c>
      <c r="L69" s="9">
        <v>0</v>
      </c>
      <c r="M69" s="10">
        <f t="shared" si="32"/>
        <v>0</v>
      </c>
    </row>
    <row r="70" spans="1:13" ht="30" customHeight="1" x14ac:dyDescent="0.25">
      <c r="A70" s="23" t="s">
        <v>136</v>
      </c>
      <c r="B70" s="30" t="s">
        <v>15</v>
      </c>
      <c r="C70" s="30"/>
      <c r="D70" s="30"/>
      <c r="E70" s="30"/>
      <c r="F70" s="30"/>
      <c r="G70" s="30"/>
      <c r="H70" s="30"/>
      <c r="I70" s="30"/>
      <c r="J70" s="26"/>
      <c r="K70" s="26">
        <f t="shared" ref="K70:L71" si="33">K71</f>
        <v>9389862</v>
      </c>
      <c r="L70" s="26">
        <f t="shared" si="33"/>
        <v>5439245.54</v>
      </c>
      <c r="M70" s="25">
        <f t="shared" ref="M70:M93" si="34">L70/K70</f>
        <v>0.57926788913404692</v>
      </c>
    </row>
    <row r="71" spans="1:13" x14ac:dyDescent="0.25">
      <c r="A71" s="19" t="s">
        <v>137</v>
      </c>
      <c r="B71" s="27" t="s">
        <v>76</v>
      </c>
      <c r="C71" s="27"/>
      <c r="D71" s="27"/>
      <c r="E71" s="27"/>
      <c r="F71" s="27"/>
      <c r="G71" s="27"/>
      <c r="H71" s="27"/>
      <c r="I71" s="27"/>
      <c r="J71" s="20"/>
      <c r="K71" s="20">
        <f t="shared" si="33"/>
        <v>9389862</v>
      </c>
      <c r="L71" s="20">
        <f t="shared" si="33"/>
        <v>5439245.54</v>
      </c>
      <c r="M71" s="21">
        <f t="shared" si="34"/>
        <v>0.57926788913404692</v>
      </c>
    </row>
    <row r="72" spans="1:13" x14ac:dyDescent="0.25">
      <c r="A72" s="8" t="s">
        <v>138</v>
      </c>
      <c r="B72" s="28" t="s">
        <v>16</v>
      </c>
      <c r="C72" s="28"/>
      <c r="D72" s="28"/>
      <c r="E72" s="28"/>
      <c r="F72" s="28"/>
      <c r="G72" s="28"/>
      <c r="H72" s="28"/>
      <c r="I72" s="28"/>
      <c r="J72" s="13" t="s">
        <v>180</v>
      </c>
      <c r="K72" s="13">
        <v>9389862</v>
      </c>
      <c r="L72" s="13">
        <v>5439245.54</v>
      </c>
      <c r="M72" s="10">
        <f t="shared" si="34"/>
        <v>0.57926788913404692</v>
      </c>
    </row>
    <row r="73" spans="1:13" ht="45" customHeight="1" x14ac:dyDescent="0.25">
      <c r="A73" s="15">
        <v>10</v>
      </c>
      <c r="B73" s="29" t="s">
        <v>50</v>
      </c>
      <c r="C73" s="29"/>
      <c r="D73" s="29"/>
      <c r="E73" s="29"/>
      <c r="F73" s="29"/>
      <c r="G73" s="29"/>
      <c r="H73" s="29"/>
      <c r="I73" s="29"/>
      <c r="J73" s="6"/>
      <c r="K73" s="6">
        <f t="shared" ref="K73:L74" si="35">K74</f>
        <v>2457600</v>
      </c>
      <c r="L73" s="6">
        <f t="shared" si="35"/>
        <v>0</v>
      </c>
      <c r="M73" s="7">
        <f t="shared" ref="M73:M75" si="36">L73/K73</f>
        <v>0</v>
      </c>
    </row>
    <row r="74" spans="1:13" ht="15" customHeight="1" x14ac:dyDescent="0.25">
      <c r="A74" s="19" t="s">
        <v>139</v>
      </c>
      <c r="B74" s="27" t="s">
        <v>51</v>
      </c>
      <c r="C74" s="27"/>
      <c r="D74" s="27"/>
      <c r="E74" s="27"/>
      <c r="F74" s="27"/>
      <c r="G74" s="27"/>
      <c r="H74" s="27"/>
      <c r="I74" s="27"/>
      <c r="J74" s="20"/>
      <c r="K74" s="20">
        <f t="shared" si="35"/>
        <v>2457600</v>
      </c>
      <c r="L74" s="20">
        <f t="shared" si="35"/>
        <v>0</v>
      </c>
      <c r="M74" s="21">
        <f t="shared" si="36"/>
        <v>0</v>
      </c>
    </row>
    <row r="75" spans="1:13" ht="45" customHeight="1" x14ac:dyDescent="0.25">
      <c r="A75" s="8" t="s">
        <v>140</v>
      </c>
      <c r="B75" s="28" t="s">
        <v>77</v>
      </c>
      <c r="C75" s="28"/>
      <c r="D75" s="28"/>
      <c r="E75" s="28"/>
      <c r="F75" s="28"/>
      <c r="G75" s="28"/>
      <c r="H75" s="28"/>
      <c r="I75" s="28"/>
      <c r="J75" s="13" t="s">
        <v>181</v>
      </c>
      <c r="K75" s="13">
        <v>2457600</v>
      </c>
      <c r="L75" s="13">
        <v>0</v>
      </c>
      <c r="M75" s="10">
        <f t="shared" si="36"/>
        <v>0</v>
      </c>
    </row>
    <row r="76" spans="1:13" ht="30" customHeight="1" x14ac:dyDescent="0.25">
      <c r="A76" s="15">
        <v>11</v>
      </c>
      <c r="B76" s="29" t="s">
        <v>78</v>
      </c>
      <c r="C76" s="29"/>
      <c r="D76" s="29"/>
      <c r="E76" s="29"/>
      <c r="F76" s="29"/>
      <c r="G76" s="29"/>
      <c r="H76" s="29"/>
      <c r="I76" s="29"/>
      <c r="J76" s="6"/>
      <c r="K76" s="6">
        <f t="shared" ref="K76:L76" si="37">K78</f>
        <v>1330000</v>
      </c>
      <c r="L76" s="6">
        <f t="shared" si="37"/>
        <v>182600</v>
      </c>
      <c r="M76" s="7">
        <f t="shared" si="34"/>
        <v>0.13729323308270677</v>
      </c>
    </row>
    <row r="77" spans="1:13" ht="15" customHeight="1" x14ac:dyDescent="0.25">
      <c r="A77" s="23" t="s">
        <v>141</v>
      </c>
      <c r="B77" s="30" t="s">
        <v>29</v>
      </c>
      <c r="C77" s="30"/>
      <c r="D77" s="30"/>
      <c r="E77" s="30"/>
      <c r="F77" s="30"/>
      <c r="G77" s="30"/>
      <c r="H77" s="30"/>
      <c r="I77" s="30"/>
      <c r="J77" s="26"/>
      <c r="K77" s="26">
        <f t="shared" ref="K77" si="38">K78</f>
        <v>1330000</v>
      </c>
      <c r="L77" s="26">
        <f t="shared" ref="L77" si="39">L78</f>
        <v>182600</v>
      </c>
      <c r="M77" s="25">
        <f t="shared" ref="M77" si="40">L77/K77</f>
        <v>0.13729323308270677</v>
      </c>
    </row>
    <row r="78" spans="1:13" ht="30" customHeight="1" x14ac:dyDescent="0.25">
      <c r="A78" s="19" t="s">
        <v>142</v>
      </c>
      <c r="B78" s="47" t="s">
        <v>183</v>
      </c>
      <c r="C78" s="48"/>
      <c r="D78" s="48"/>
      <c r="E78" s="48"/>
      <c r="F78" s="48"/>
      <c r="G78" s="48"/>
      <c r="H78" s="48"/>
      <c r="I78" s="49"/>
      <c r="J78" s="20"/>
      <c r="K78" s="20">
        <f>K79</f>
        <v>1330000</v>
      </c>
      <c r="L78" s="20">
        <f>L79</f>
        <v>182600</v>
      </c>
      <c r="M78" s="21">
        <f t="shared" si="34"/>
        <v>0.13729323308270677</v>
      </c>
    </row>
    <row r="79" spans="1:13" ht="30" customHeight="1" x14ac:dyDescent="0.25">
      <c r="A79" s="8" t="s">
        <v>184</v>
      </c>
      <c r="B79" s="41" t="s">
        <v>17</v>
      </c>
      <c r="C79" s="42"/>
      <c r="D79" s="42"/>
      <c r="E79" s="42"/>
      <c r="F79" s="42"/>
      <c r="G79" s="42"/>
      <c r="H79" s="42"/>
      <c r="I79" s="43"/>
      <c r="J79" s="13" t="s">
        <v>182</v>
      </c>
      <c r="K79" s="13">
        <v>1330000</v>
      </c>
      <c r="L79" s="13">
        <v>182600</v>
      </c>
      <c r="M79" s="10">
        <f t="shared" si="34"/>
        <v>0.13729323308270677</v>
      </c>
    </row>
    <row r="80" spans="1:13" ht="30" customHeight="1" x14ac:dyDescent="0.25">
      <c r="A80" s="15">
        <v>12</v>
      </c>
      <c r="B80" s="29" t="s">
        <v>37</v>
      </c>
      <c r="C80" s="29"/>
      <c r="D80" s="29"/>
      <c r="E80" s="29"/>
      <c r="F80" s="29"/>
      <c r="G80" s="29"/>
      <c r="H80" s="29"/>
      <c r="I80" s="29"/>
      <c r="J80" s="6"/>
      <c r="K80" s="6">
        <f t="shared" ref="K80:L80" si="41">K81</f>
        <v>13839379.48</v>
      </c>
      <c r="L80" s="6">
        <f t="shared" si="41"/>
        <v>5358375.1800000006</v>
      </c>
      <c r="M80" s="7">
        <f t="shared" si="34"/>
        <v>0.3871831961645148</v>
      </c>
    </row>
    <row r="81" spans="1:13" ht="15" customHeight="1" x14ac:dyDescent="0.25">
      <c r="A81" s="19" t="s">
        <v>143</v>
      </c>
      <c r="B81" s="27" t="s">
        <v>20</v>
      </c>
      <c r="C81" s="27"/>
      <c r="D81" s="27"/>
      <c r="E81" s="27"/>
      <c r="F81" s="27"/>
      <c r="G81" s="27"/>
      <c r="H81" s="27"/>
      <c r="I81" s="27"/>
      <c r="J81" s="20"/>
      <c r="K81" s="20">
        <f t="shared" ref="K81:L81" si="42">K82+K83</f>
        <v>13839379.48</v>
      </c>
      <c r="L81" s="20">
        <f t="shared" si="42"/>
        <v>5358375.1800000006</v>
      </c>
      <c r="M81" s="21">
        <f t="shared" si="34"/>
        <v>0.3871831961645148</v>
      </c>
    </row>
    <row r="82" spans="1:13" ht="15" customHeight="1" x14ac:dyDescent="0.25">
      <c r="A82" s="8" t="s">
        <v>144</v>
      </c>
      <c r="B82" s="28" t="s">
        <v>73</v>
      </c>
      <c r="C82" s="28"/>
      <c r="D82" s="28"/>
      <c r="E82" s="28"/>
      <c r="F82" s="28"/>
      <c r="G82" s="28"/>
      <c r="H82" s="28"/>
      <c r="I82" s="28"/>
      <c r="J82" s="13" t="s">
        <v>185</v>
      </c>
      <c r="K82" s="13">
        <v>3506162.79</v>
      </c>
      <c r="L82" s="13">
        <v>1073113.49</v>
      </c>
      <c r="M82" s="10">
        <f t="shared" si="34"/>
        <v>0.30606493602084001</v>
      </c>
    </row>
    <row r="83" spans="1:13" x14ac:dyDescent="0.25">
      <c r="A83" s="8" t="s">
        <v>145</v>
      </c>
      <c r="B83" s="28" t="s">
        <v>21</v>
      </c>
      <c r="C83" s="28"/>
      <c r="D83" s="28"/>
      <c r="E83" s="28"/>
      <c r="F83" s="28"/>
      <c r="G83" s="28"/>
      <c r="H83" s="28"/>
      <c r="I83" s="28"/>
      <c r="J83" s="13" t="s">
        <v>186</v>
      </c>
      <c r="K83" s="13">
        <v>10333216.689999999</v>
      </c>
      <c r="L83" s="13">
        <v>4285261.6900000004</v>
      </c>
      <c r="M83" s="10">
        <f t="shared" si="34"/>
        <v>0.4147074254377221</v>
      </c>
    </row>
    <row r="84" spans="1:13" ht="30" customHeight="1" x14ac:dyDescent="0.25">
      <c r="A84" s="15">
        <v>13</v>
      </c>
      <c r="B84" s="29" t="s">
        <v>40</v>
      </c>
      <c r="C84" s="29"/>
      <c r="D84" s="29"/>
      <c r="E84" s="29"/>
      <c r="F84" s="29"/>
      <c r="G84" s="29"/>
      <c r="H84" s="29"/>
      <c r="I84" s="29"/>
      <c r="J84" s="6"/>
      <c r="K84" s="6">
        <f t="shared" ref="K84:L84" si="43">K85</f>
        <v>460000</v>
      </c>
      <c r="L84" s="6">
        <f t="shared" si="43"/>
        <v>67770.5</v>
      </c>
      <c r="M84" s="7">
        <f t="shared" si="34"/>
        <v>0.14732717391304348</v>
      </c>
    </row>
    <row r="85" spans="1:13" x14ac:dyDescent="0.25">
      <c r="A85" s="19" t="s">
        <v>146</v>
      </c>
      <c r="B85" s="27" t="s">
        <v>79</v>
      </c>
      <c r="C85" s="27"/>
      <c r="D85" s="27"/>
      <c r="E85" s="27"/>
      <c r="F85" s="27"/>
      <c r="G85" s="27"/>
      <c r="H85" s="27"/>
      <c r="I85" s="27"/>
      <c r="J85" s="20"/>
      <c r="K85" s="20">
        <f t="shared" ref="K85:L85" si="44">K86+K87</f>
        <v>460000</v>
      </c>
      <c r="L85" s="20">
        <f t="shared" si="44"/>
        <v>67770.5</v>
      </c>
      <c r="M85" s="21">
        <f t="shared" si="34"/>
        <v>0.14732717391304348</v>
      </c>
    </row>
    <row r="86" spans="1:13" ht="15" customHeight="1" x14ac:dyDescent="0.25">
      <c r="A86" s="8" t="s">
        <v>147</v>
      </c>
      <c r="B86" s="28" t="s">
        <v>80</v>
      </c>
      <c r="C86" s="28"/>
      <c r="D86" s="28"/>
      <c r="E86" s="28"/>
      <c r="F86" s="28"/>
      <c r="G86" s="28"/>
      <c r="H86" s="28"/>
      <c r="I86" s="28"/>
      <c r="J86" s="13" t="s">
        <v>187</v>
      </c>
      <c r="K86" s="13">
        <v>260000</v>
      </c>
      <c r="L86" s="13">
        <v>67770.5</v>
      </c>
      <c r="M86" s="10">
        <f t="shared" ref="M86" si="45">L86/K86</f>
        <v>0.26065576923076922</v>
      </c>
    </row>
    <row r="87" spans="1:13" ht="15" customHeight="1" x14ac:dyDescent="0.25">
      <c r="A87" s="8" t="s">
        <v>148</v>
      </c>
      <c r="B87" s="41" t="s">
        <v>22</v>
      </c>
      <c r="C87" s="42"/>
      <c r="D87" s="42"/>
      <c r="E87" s="42"/>
      <c r="F87" s="42"/>
      <c r="G87" s="42"/>
      <c r="H87" s="42"/>
      <c r="I87" s="43"/>
      <c r="J87" s="13" t="s">
        <v>188</v>
      </c>
      <c r="K87" s="13">
        <v>200000</v>
      </c>
      <c r="L87" s="13">
        <v>0</v>
      </c>
      <c r="M87" s="10">
        <f t="shared" si="34"/>
        <v>0</v>
      </c>
    </row>
    <row r="88" spans="1:13" ht="30" customHeight="1" x14ac:dyDescent="0.25">
      <c r="A88" s="15" t="s">
        <v>149</v>
      </c>
      <c r="B88" s="29" t="s">
        <v>81</v>
      </c>
      <c r="C88" s="29"/>
      <c r="D88" s="29"/>
      <c r="E88" s="29"/>
      <c r="F88" s="29"/>
      <c r="G88" s="29"/>
      <c r="H88" s="29"/>
      <c r="I88" s="29"/>
      <c r="J88" s="6"/>
      <c r="K88" s="6">
        <f t="shared" ref="K88:L88" si="46">K89</f>
        <v>23214280</v>
      </c>
      <c r="L88" s="6">
        <f t="shared" si="46"/>
        <v>0</v>
      </c>
      <c r="M88" s="7">
        <f t="shared" si="34"/>
        <v>0</v>
      </c>
    </row>
    <row r="89" spans="1:13" x14ac:dyDescent="0.25">
      <c r="A89" s="19" t="s">
        <v>150</v>
      </c>
      <c r="B89" s="27" t="s">
        <v>82</v>
      </c>
      <c r="C89" s="27"/>
      <c r="D89" s="27"/>
      <c r="E89" s="27"/>
      <c r="F89" s="27"/>
      <c r="G89" s="27"/>
      <c r="H89" s="27"/>
      <c r="I89" s="27"/>
      <c r="J89" s="20"/>
      <c r="K89" s="20">
        <f>K91+K90+K92</f>
        <v>23214280</v>
      </c>
      <c r="L89" s="20">
        <f>L91+L90+L92</f>
        <v>0</v>
      </c>
      <c r="M89" s="21">
        <f t="shared" si="34"/>
        <v>0</v>
      </c>
    </row>
    <row r="90" spans="1:13" ht="30" customHeight="1" x14ac:dyDescent="0.25">
      <c r="A90" s="8" t="s">
        <v>151</v>
      </c>
      <c r="B90" s="28" t="s">
        <v>7</v>
      </c>
      <c r="C90" s="28"/>
      <c r="D90" s="28"/>
      <c r="E90" s="28"/>
      <c r="F90" s="28"/>
      <c r="G90" s="28"/>
      <c r="H90" s="28"/>
      <c r="I90" s="28"/>
      <c r="J90" s="13" t="s">
        <v>189</v>
      </c>
      <c r="K90" s="13">
        <v>9500000</v>
      </c>
      <c r="L90" s="13">
        <v>0</v>
      </c>
      <c r="M90" s="10">
        <f t="shared" ref="M90" si="47">L90/K90</f>
        <v>0</v>
      </c>
    </row>
    <row r="91" spans="1:13" ht="15" customHeight="1" x14ac:dyDescent="0.25">
      <c r="A91" s="8" t="s">
        <v>152</v>
      </c>
      <c r="B91" s="28" t="s">
        <v>194</v>
      </c>
      <c r="C91" s="28"/>
      <c r="D91" s="28"/>
      <c r="E91" s="28"/>
      <c r="F91" s="28"/>
      <c r="G91" s="28"/>
      <c r="H91" s="28"/>
      <c r="I91" s="28"/>
      <c r="J91" s="13" t="s">
        <v>195</v>
      </c>
      <c r="K91" s="13">
        <v>1714280</v>
      </c>
      <c r="L91" s="13">
        <v>0</v>
      </c>
      <c r="M91" s="10">
        <f>L91/K91</f>
        <v>0</v>
      </c>
    </row>
    <row r="92" spans="1:13" ht="30" customHeight="1" x14ac:dyDescent="0.25">
      <c r="A92" s="8" t="s">
        <v>193</v>
      </c>
      <c r="B92" s="28" t="s">
        <v>83</v>
      </c>
      <c r="C92" s="28"/>
      <c r="D92" s="28"/>
      <c r="E92" s="28"/>
      <c r="F92" s="28"/>
      <c r="G92" s="28"/>
      <c r="H92" s="28"/>
      <c r="I92" s="28"/>
      <c r="J92" s="13" t="s">
        <v>190</v>
      </c>
      <c r="K92" s="13">
        <f>2000000+10000000</f>
        <v>12000000</v>
      </c>
      <c r="L92" s="13">
        <v>0</v>
      </c>
      <c r="M92" s="10">
        <f t="shared" ref="M92" si="48">L92/K92</f>
        <v>0</v>
      </c>
    </row>
    <row r="93" spans="1:13" ht="30" customHeight="1" x14ac:dyDescent="0.25">
      <c r="A93" s="17"/>
      <c r="B93" s="46" t="s">
        <v>23</v>
      </c>
      <c r="C93" s="46"/>
      <c r="D93" s="46"/>
      <c r="E93" s="46"/>
      <c r="F93" s="46"/>
      <c r="G93" s="46"/>
      <c r="H93" s="46"/>
      <c r="I93" s="46"/>
      <c r="J93" s="16"/>
      <c r="K93" s="18">
        <f>K9+K12+K15+K22+K34+K38+K47+K52+K55+K73+K76+K80+K84+K88</f>
        <v>129060372.65000001</v>
      </c>
      <c r="L93" s="18">
        <f>L9+L12+L15+L22+L34+L38+L47+L52+L55+L73+L76+L80+L84+L88</f>
        <v>19610790.07</v>
      </c>
      <c r="M93" s="14">
        <f t="shared" si="34"/>
        <v>0.15195051484302374</v>
      </c>
    </row>
    <row r="94" spans="1:13" x14ac:dyDescent="0.25">
      <c r="B94" s="40"/>
      <c r="C94" s="40"/>
      <c r="D94" s="40"/>
      <c r="E94" s="40"/>
      <c r="F94" s="40"/>
      <c r="G94" s="40"/>
      <c r="H94" s="40"/>
      <c r="I94" s="40"/>
      <c r="J94" s="1"/>
    </row>
    <row r="95" spans="1:13" x14ac:dyDescent="0.25">
      <c r="B95" s="40"/>
      <c r="C95" s="40"/>
      <c r="D95" s="40"/>
      <c r="E95" s="40"/>
      <c r="F95" s="40"/>
      <c r="G95" s="40"/>
      <c r="H95" s="40"/>
      <c r="I95" s="40"/>
      <c r="J95" s="1"/>
    </row>
    <row r="96" spans="1:13" x14ac:dyDescent="0.25">
      <c r="B96" s="40"/>
      <c r="C96" s="40"/>
      <c r="D96" s="40"/>
      <c r="E96" s="40"/>
      <c r="F96" s="40"/>
      <c r="G96" s="40"/>
      <c r="H96" s="40"/>
      <c r="I96" s="40"/>
      <c r="J96" s="1"/>
    </row>
  </sheetData>
  <mergeCells count="93">
    <mergeCell ref="A7:M7"/>
    <mergeCell ref="B77:I77"/>
    <mergeCell ref="B93:I93"/>
    <mergeCell ref="B60:I60"/>
    <mergeCell ref="B61:I61"/>
    <mergeCell ref="B62:I62"/>
    <mergeCell ref="B81:I81"/>
    <mergeCell ref="B70:I70"/>
    <mergeCell ref="B71:I71"/>
    <mergeCell ref="B72:I72"/>
    <mergeCell ref="B76:I76"/>
    <mergeCell ref="B78:I78"/>
    <mergeCell ref="B79:I79"/>
    <mergeCell ref="B67:I67"/>
    <mergeCell ref="B68:I68"/>
    <mergeCell ref="B64:I64"/>
    <mergeCell ref="B96:I96"/>
    <mergeCell ref="B89:I89"/>
    <mergeCell ref="B82:I82"/>
    <mergeCell ref="B83:I83"/>
    <mergeCell ref="B84:I84"/>
    <mergeCell ref="B85:I85"/>
    <mergeCell ref="B87:I87"/>
    <mergeCell ref="B88:I88"/>
    <mergeCell ref="B86:I86"/>
    <mergeCell ref="B94:I94"/>
    <mergeCell ref="B95:I95"/>
    <mergeCell ref="B91:I91"/>
    <mergeCell ref="B92:I92"/>
    <mergeCell ref="B90:I90"/>
    <mergeCell ref="B69:I69"/>
    <mergeCell ref="B80:I80"/>
    <mergeCell ref="B75:I75"/>
    <mergeCell ref="B30:I30"/>
    <mergeCell ref="B38:I38"/>
    <mergeCell ref="B42:I42"/>
    <mergeCell ref="B43:I43"/>
    <mergeCell ref="B48:I48"/>
    <mergeCell ref="B49:I49"/>
    <mergeCell ref="B50:I50"/>
    <mergeCell ref="B51:I51"/>
    <mergeCell ref="B47:I47"/>
    <mergeCell ref="B31:I31"/>
    <mergeCell ref="B63:I63"/>
    <mergeCell ref="B65:I65"/>
    <mergeCell ref="B29:I29"/>
    <mergeCell ref="B66:I66"/>
    <mergeCell ref="B53:I53"/>
    <mergeCell ref="B54:I54"/>
    <mergeCell ref="B55:I55"/>
    <mergeCell ref="B52:I52"/>
    <mergeCell ref="B56:I56"/>
    <mergeCell ref="B57:I57"/>
    <mergeCell ref="B58:I58"/>
    <mergeCell ref="B59:I59"/>
    <mergeCell ref="B39:I39"/>
    <mergeCell ref="B40:I40"/>
    <mergeCell ref="B41:I41"/>
    <mergeCell ref="B46:I46"/>
    <mergeCell ref="B44:I44"/>
    <mergeCell ref="B45:I45"/>
    <mergeCell ref="K3:M4"/>
    <mergeCell ref="K5:M5"/>
    <mergeCell ref="K2:M2"/>
    <mergeCell ref="B8:I8"/>
    <mergeCell ref="B34:I34"/>
    <mergeCell ref="B9:I9"/>
    <mergeCell ref="B10:I10"/>
    <mergeCell ref="B11:I11"/>
    <mergeCell ref="B18:I18"/>
    <mergeCell ref="B19:I19"/>
    <mergeCell ref="B12:I12"/>
    <mergeCell ref="B14:I14"/>
    <mergeCell ref="B15:I15"/>
    <mergeCell ref="B16:I16"/>
    <mergeCell ref="B13:I13"/>
    <mergeCell ref="B17:I17"/>
    <mergeCell ref="B20:I20"/>
    <mergeCell ref="B21:I21"/>
    <mergeCell ref="B73:I73"/>
    <mergeCell ref="B74:I74"/>
    <mergeCell ref="B35:I35"/>
    <mergeCell ref="B36:I36"/>
    <mergeCell ref="B37:I37"/>
    <mergeCell ref="B22:I22"/>
    <mergeCell ref="B23:I23"/>
    <mergeCell ref="B24:I24"/>
    <mergeCell ref="B32:I32"/>
    <mergeCell ref="B33:I33"/>
    <mergeCell ref="B26:I26"/>
    <mergeCell ref="B27:I27"/>
    <mergeCell ref="B28:I28"/>
    <mergeCell ref="B25:I25"/>
  </mergeCells>
  <pageMargins left="0.70866141732283472" right="0.70866141732283472" top="0.74803149606299213" bottom="0.74803149606299213" header="0.31496062992125984" footer="0.31496062992125984"/>
  <pageSetup paperSize="9" scale="79" orientation="landscape" horizontalDpi="0" verticalDpi="0" r:id="rId1"/>
  <rowBreaks count="2" manualBreakCount="2">
    <brk id="25" max="12" man="1"/>
    <brk id="5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01.07.2019 года</vt:lpstr>
      <vt:lpstr>'на 01.07.2019 года'!Область_печати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</dc:creator>
  <cp:lastModifiedBy>Шведова</cp:lastModifiedBy>
  <cp:lastPrinted>2019-07-02T09:42:28Z</cp:lastPrinted>
  <dcterms:created xsi:type="dcterms:W3CDTF">2017-08-04T11:35:28Z</dcterms:created>
  <dcterms:modified xsi:type="dcterms:W3CDTF">2019-07-02T09:43:29Z</dcterms:modified>
</cp:coreProperties>
</file>